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s>
  <externalReferences>
    <externalReference r:id="rId8"/>
    <externalReference r:id="rId9"/>
    <externalReference r:id="rId10"/>
    <externalReference r:id="rId11"/>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<sst xmlns="http://schemas.openxmlformats.org/spreadsheetml/2006/main" count="241" uniqueCount="185">
  <si>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</si>
  <si>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</si>
  <si>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</si>
  <si>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</si>
  <si>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</si>
  <si>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</si>
  <si>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</si>
  <si>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</si>
  <si>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</si>
  <si>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</si>
  <si>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</si>
  <si>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</si>
  <si>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</si>
  <si>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</si>
  <si>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</si>
  <si>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</si>
  <si>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</si>
  <si>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</si>
  <si>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</si>
  <si>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</si>
  <si>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</si>
  <si>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</si>
  <si>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</si>
  <si>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</si>
  <si>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</si>
  <si>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</si>
  <si>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</si>
  <si>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</si>
  <si>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</si>
  <si>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</si>
  <si>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</si>
  <si>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</si>
  <si>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</si>
  <si>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</si>
  <si>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</si>
  <si>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</si>
  <si>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</si>
  <si>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</si>
  <si>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</si>
  <si>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</si>
  <si>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</si>
  <si>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</si>
  <si>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</si>
  <si>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</si>
  <si>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</si>
  <si>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FIS</t>
  </si>
  <si>
    <t>N</t>
  </si>
  <si>
    <t>005</t>
  </si>
  <si>
    <t>Liaison between Patient and Medicare.  Includes billing/follow-up, making proper adjustments; and staying current on Commercial/Medicaid &amp; Medicare Insurance regulations.</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</si>
  <si>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</si>
  <si>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</si>
  <si>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</si>
  <si>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</si>
  <si>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</si>
  <si>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</si>
  <si>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</si>
  <si>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</si>
  <si>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</si>
  <si>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</si>
  <si>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</si>
  <si>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</si>
  <si>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</si>
  <si>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</si>
  <si>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</si>
  <si>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</si>
  <si>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</si>
  <si>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</si>
  <si>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</si>
  <si>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</si>
  <si>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</si>
  <si>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</si>
  <si>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</si>
  <si>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</si>
  <si>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</si>
  <si>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</si>
  <si>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</si>
  <si>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</si>
  <si>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</si>
  <si>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</si>
  <si>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</si>
  <si>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</si>
  <si>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</si>
  <si>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</si>
  <si>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</si>
  <si>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</si>
  <si>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</si>
  <si>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</si>
  <si>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</si>
  <si>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</si>
  <si>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</si>
  <si>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</si>
  <si>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</si>
  <si>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</si>
  <si>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</si>
  <si>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</si>
  <si>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</si>
  <si>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</si>
  <si>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</si>
  <si>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</si>
  <si>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</si>
  <si>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</si>
  <si>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</si>
  <si>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</si>
  <si>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</si>
  <si>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</si>
  <si>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</si>
  <si>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</si>
  <si>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</si>
  <si>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</si>
  <si>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</si>
  <si>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</si>
  <si>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</si>
  <si>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</si>
  <si>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</si>
  <si>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</si>
  <si>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</si>
  <si>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</si>
  <si>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</si>
  <si>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</si>
  <si>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</si>
  <si>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</si>
  <si>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</si>
  <si>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</si>
  <si>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</si>
  <si>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</si>
  <si>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</si>
  <si>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</si>
  <si>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</si>
  <si>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</si>
  <si>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</si>
  <si>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</si>
  <si>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</si>
  <si>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</si>
  <si>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</si>
  <si>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</si>
  <si>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</si>
  <si>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</si>
  <si>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</si>
  <si>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</si>
  <si>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</si>
  <si>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</si>
  <si>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</si>
  <si>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</si>
  <si>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</si>
  <si>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</si>
  <si>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</si>
  <si>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</si>
  <si>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</si>
  <si>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</si>
  <si>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2.2</t>
  </si>
  <si>
    <t>3.2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</si>
  <si>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</si>
  <si>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</si>
  <si>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</si>
  <si>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 high school diploma or equivalent (G.E.D.), may include specialized or vocational courses.</t>
  </si>
  <si>
    <t>One to two years.</t>
  </si>
  <si>
    <t xml:space="preserve">Located in a comfortable indoor area.  Examples:  executive, management and secretarial positions. </t>
  </si>
  <si>
    <t>OSHA Category 3:  Tasks that involve no exposure to blood, body fluids, tissues, or other potentially infectious material and Category 1 tasks are not a condition of employment.</t>
  </si>
  <si>
    <t>Sitting in the same location or standing/walking; required to stoop, climb or lift light material (10 to 20 lbs.) or equipment.</t>
  </si>
  <si>
    <t>Processes work accumulated in personal mail box daily/weekly.  This would include any correspondence from an insurance company, mail returns or any information received from the doctor's office.</t>
  </si>
  <si>
    <t>Reviews follow up list and ageing report to track accounts that insurance has not paid on.  (E)</t>
  </si>
  <si>
    <t>Safety Initiative-Complies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</si>
  <si>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</si>
  <si>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</si>
  <si>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Completes job duties specific to position to assure timely claim payment and maintain cash flow.  (E)</t>
  </si>
  <si>
    <t>Reviews &amp; corrects claims daily on the Medicare modem.</t>
  </si>
  <si>
    <t>Sends appropriate paperwork to Medicare regarding audits &amp; reconsiderations.  Also completes the needed follow up if no response within 30 days.</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</si>
  <si>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</si>
  <si>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</si>
  <si>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</si>
  <si>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Works credit balances</t>
  </si>
  <si>
    <t>x</t>
  </si>
  <si>
    <t>Review ageing report with Patient Account Coordinator or Patient Financial Services Manager.</t>
  </si>
  <si>
    <t>Reviews Census Report, Demand ER, OP, OP Surgery and Lab Clinics.  Process 72 Hour Window accounts as needed.</t>
  </si>
  <si>
    <t xml:space="preserve">Typing 40 - wpm.  One year computer experience.  Health care billing knowledge preferred.  </t>
  </si>
  <si>
    <t>Files and does follow-up on claims for Home Health Care &amp; Hospice</t>
  </si>
  <si>
    <t>Handles all mail returns</t>
  </si>
  <si>
    <t>Combines accounts</t>
  </si>
  <si>
    <t>Files claims from the secondary list on the day or the following day after the primary insurance pays.</t>
  </si>
  <si>
    <t xml:space="preserve">Reviews and processes follow up list daily/weekly, rebilling when necessary.  </t>
  </si>
  <si>
    <t>Post payments in the Home Health Care/Hospice System</t>
  </si>
  <si>
    <t>Proper filing of claims with insurance carriers by hard copy the day that primary insurance pays or the following day</t>
  </si>
  <si>
    <t xml:space="preserve">Prints itemized bills from daily outpatient report to </t>
  </si>
  <si>
    <t>check drug useage.</t>
  </si>
  <si>
    <t>Insurance Specialist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</si>
</sst>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style="thin"/>
      <bottom style="thin"/>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399">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Alignment="1">
      <alignment wrapText="1"/>
    </xf>
    <xf numFmtId="0" fontId="28" fillId="4" borderId="0" xfId="0" applyFont="1" applyFill="1" applyAlignment="1" applyProtection="1">
      <alignment vertical="top" wrapText="1"/>
      <protection locked="0"/>
    </xf>
    <xf numFmtId="0" fontId="28" fillId="0" borderId="0" xfId="0" applyFont="1" applyAlignment="1" applyProtection="1">
      <alignment vertical="top" wrapText="1"/>
      <protection locked="0"/>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9" fontId="0" fillId="0" borderId="5" xfId="0" applyNumberFormat="1" applyFont="1" applyBorder="1" applyAlignment="1">
      <alignment horizontal="right"/>
    </xf>
    <xf numFmtId="14" fontId="0" fillId="0" borderId="5" xfId="0" applyNumberFormat="1" applyBorder="1" applyAlignment="1">
      <alignment/>
    </xf>
    <xf numFmtId="1" fontId="28" fillId="0" borderId="0" xfId="0" applyNumberFormat="1" applyFont="1" applyBorder="1" applyAlignment="1">
      <alignment horizontal="right" vertical="center"/>
    </xf>
    <xf numFmtId="0" fontId="28" fillId="0" borderId="0" xfId="0" applyFont="1" applyAlignment="1">
      <alignment horizontal="center" vertical="top" wrapText="1"/>
    </xf>
    <xf numFmtId="2" fontId="28" fillId="0" borderId="0" xfId="0" applyNumberFormat="1" applyFont="1" applyAlignment="1">
      <alignment horizontal="center" vertical="top"/>
    </xf>
    <xf numFmtId="0" fontId="12" fillId="2" borderId="7" xfId="24" applyFont="1" applyFill="1" applyBorder="1" applyAlignment="1" applyProtection="1">
      <alignment horizont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5" xfId="24" applyFont="1" applyFill="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8" fillId="0" borderId="0" xfId="23" applyFont="1" applyBorder="1" applyAlignment="1">
      <alignment vertical="top" wrapText="1"/>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24" fillId="2" borderId="4" xfId="23" applyFont="1" applyFill="1" applyBorder="1" applyAlignment="1">
      <alignment/>
      <protection/>
    </xf>
    <xf numFmtId="0" fontId="0" fillId="0" borderId="2" xfId="0" applyBorder="1" applyAlignment="1">
      <alignment/>
    </xf>
    <xf numFmtId="0" fontId="0" fillId="0" borderId="7" xfId="0" applyBorder="1" applyAlignment="1">
      <alignment/>
    </xf>
    <xf numFmtId="0" fontId="27" fillId="0" borderId="4" xfId="23" applyFont="1" applyBorder="1" applyAlignment="1">
      <alignment horizont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24" fillId="2" borderId="2" xfId="0" applyFont="1" applyFill="1"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9" fillId="0" borderId="17" xfId="23" applyFont="1" applyBorder="1" applyAlignment="1">
      <alignment/>
      <protection/>
    </xf>
    <xf numFmtId="0" fontId="29" fillId="0" borderId="16" xfId="23" applyFont="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3" fillId="2" borderId="4" xfId="23" applyFont="1" applyFill="1" applyBorder="1" applyAlignment="1">
      <alignment horizontal="center"/>
      <protection/>
    </xf>
    <xf numFmtId="0" fontId="24" fillId="2" borderId="4" xfId="23" applyFont="1" applyFill="1" applyBorder="1" applyAlignment="1">
      <alignment horizontal="center"/>
      <protection/>
    </xf>
    <xf numFmtId="0" fontId="24" fillId="2" borderId="4" xfId="0" applyFont="1" applyFill="1" applyBorder="1" applyAlignment="1">
      <alignment/>
    </xf>
    <xf numFmtId="0" fontId="24" fillId="2" borderId="4" xfId="23" applyFont="1" applyFill="1" applyBorder="1" applyAlignment="1">
      <alignment horizontal="left"/>
      <protection/>
    </xf>
    <xf numFmtId="0" fontId="26" fillId="0" borderId="7" xfId="0" applyFont="1" applyBorder="1" applyAlignment="1">
      <alignment horizontal="right"/>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J4" sqref="J4"/>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520</v>
      </c>
      <c r="C4" s="239" t="s">
        <v>2</v>
      </c>
      <c r="D4" s="240"/>
      <c r="E4" s="241"/>
      <c r="F4" s="235" t="s">
        <v>184</v>
      </c>
      <c r="G4" s="236"/>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8220</v>
      </c>
      <c r="C5" s="250" t="s">
        <v>4</v>
      </c>
      <c r="D5" s="251"/>
      <c r="E5" s="251"/>
      <c r="F5" s="235"/>
      <c r="G5" s="234"/>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45</v>
      </c>
      <c r="C6" s="252" t="s">
        <v>6</v>
      </c>
      <c r="D6" s="253"/>
      <c r="E6" s="253"/>
      <c r="F6" s="263"/>
      <c r="G6" s="264"/>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46</v>
      </c>
      <c r="C7" s="252" t="s">
        <v>8</v>
      </c>
      <c r="D7" s="253"/>
      <c r="E7" s="253"/>
      <c r="F7" s="263"/>
      <c r="G7" s="264"/>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47</v>
      </c>
      <c r="C8" s="252" t="s">
        <v>10</v>
      </c>
      <c r="D8" s="253"/>
      <c r="E8" s="253"/>
      <c r="F8" s="265"/>
      <c r="G8" s="266"/>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47" t="s">
        <v>48</v>
      </c>
      <c r="B12" s="248"/>
      <c r="C12" s="248"/>
      <c r="D12" s="248"/>
      <c r="E12" s="248"/>
      <c r="F12" s="248"/>
      <c r="G12" s="249"/>
      <c r="H12" s="24"/>
    </row>
    <row r="14" ht="15.75">
      <c r="A14" s="23" t="s">
        <v>12</v>
      </c>
    </row>
    <row r="16" spans="1:7" ht="12.75" customHeight="1">
      <c r="A16" s="27"/>
      <c r="B16" s="261" t="s">
        <v>13</v>
      </c>
      <c r="C16" s="238"/>
      <c r="D16" s="237"/>
      <c r="E16" s="261" t="s">
        <v>14</v>
      </c>
      <c r="F16" s="262"/>
      <c r="G16" s="237"/>
    </row>
    <row r="17" spans="1:7" ht="24" customHeight="1">
      <c r="A17" s="28" t="s">
        <v>15</v>
      </c>
      <c r="B17" s="254" t="s">
        <v>154</v>
      </c>
      <c r="C17" s="255"/>
      <c r="D17" s="258"/>
      <c r="E17" s="254"/>
      <c r="F17" s="257"/>
      <c r="G17" s="258"/>
    </row>
    <row r="18" spans="1:7" ht="24" customHeight="1">
      <c r="A18" s="29"/>
      <c r="B18" s="254"/>
      <c r="C18" s="257"/>
      <c r="D18" s="258"/>
      <c r="E18" s="257"/>
      <c r="F18" s="257"/>
      <c r="G18" s="258"/>
    </row>
    <row r="19" spans="1:7" ht="36" customHeight="1">
      <c r="A19" s="30" t="s">
        <v>16</v>
      </c>
      <c r="B19" s="254"/>
      <c r="C19" s="255"/>
      <c r="D19" s="258"/>
      <c r="E19" s="254"/>
      <c r="F19" s="257"/>
      <c r="G19" s="258"/>
    </row>
    <row r="20" spans="1:7" ht="24" customHeight="1">
      <c r="A20" s="29" t="s">
        <v>17</v>
      </c>
      <c r="B20" s="254" t="s">
        <v>155</v>
      </c>
      <c r="C20" s="257"/>
      <c r="D20" s="258"/>
      <c r="E20" s="254"/>
      <c r="F20" s="257"/>
      <c r="G20" s="258"/>
    </row>
    <row r="21" spans="1:7" ht="24" customHeight="1">
      <c r="A21" s="29"/>
      <c r="B21" s="254"/>
      <c r="C21" s="257"/>
      <c r="D21" s="258"/>
      <c r="E21" s="257"/>
      <c r="F21" s="257"/>
      <c r="G21" s="258"/>
    </row>
    <row r="22" spans="1:7" ht="45" customHeight="1">
      <c r="A22" s="30" t="s">
        <v>18</v>
      </c>
      <c r="B22" s="254" t="s">
        <v>174</v>
      </c>
      <c r="C22" s="255"/>
      <c r="D22" s="258"/>
      <c r="E22" s="254"/>
      <c r="F22" s="257"/>
      <c r="G22" s="258"/>
    </row>
    <row r="24" spans="1:7" ht="15.75">
      <c r="A24" s="31" t="s">
        <v>19</v>
      </c>
      <c r="B24" s="32"/>
      <c r="C24" s="32"/>
      <c r="D24" s="32"/>
      <c r="E24" s="32"/>
      <c r="F24" s="32"/>
      <c r="G24" s="33"/>
    </row>
    <row r="26" spans="1:7" ht="36" customHeight="1">
      <c r="A26" s="34" t="s">
        <v>20</v>
      </c>
      <c r="B26" s="259" t="s">
        <v>158</v>
      </c>
      <c r="C26" s="259"/>
      <c r="D26" s="259"/>
      <c r="E26" s="259"/>
      <c r="F26" s="259"/>
      <c r="G26" s="259"/>
    </row>
    <row r="27" spans="1:7" ht="36" customHeight="1">
      <c r="A27" s="34" t="s">
        <v>21</v>
      </c>
      <c r="B27" s="244" t="s">
        <v>156</v>
      </c>
      <c r="C27" s="245"/>
      <c r="D27" s="245"/>
      <c r="E27" s="245"/>
      <c r="F27" s="245"/>
      <c r="G27" s="260"/>
    </row>
    <row r="28" spans="1:7" ht="36" customHeight="1">
      <c r="A28" s="242" t="s">
        <v>22</v>
      </c>
      <c r="B28" s="244" t="s">
        <v>157</v>
      </c>
      <c r="C28" s="245"/>
      <c r="D28" s="245"/>
      <c r="E28" s="245"/>
      <c r="F28" s="245"/>
      <c r="G28" s="246"/>
    </row>
    <row r="29" spans="1:7" ht="36" customHeight="1">
      <c r="A29" s="243"/>
      <c r="B29" s="254"/>
      <c r="C29" s="255"/>
      <c r="D29" s="255"/>
      <c r="E29" s="255"/>
      <c r="F29" s="255"/>
      <c r="G29" s="256"/>
    </row>
    <row r="30" spans="1:8" ht="12.75" customHeight="1">
      <c r="A30" s="271" t="s">
        <v>23</v>
      </c>
      <c r="B30" s="272"/>
      <c r="C30" s="35"/>
      <c r="D30" s="35"/>
      <c r="E30" s="35"/>
      <c r="F30" s="35"/>
      <c r="G30" s="35"/>
      <c r="H30" s="36"/>
    </row>
    <row r="31" spans="1:8" ht="12.75" customHeight="1">
      <c r="A31" s="272"/>
      <c r="B31" s="272"/>
      <c r="C31" s="35"/>
      <c r="D31" s="35"/>
      <c r="E31" s="35"/>
      <c r="F31" s="35"/>
      <c r="G31" s="35"/>
      <c r="H31" s="36"/>
    </row>
    <row r="32" spans="1:8" ht="12.75" customHeight="1">
      <c r="A32" s="35"/>
      <c r="B32" s="35"/>
      <c r="C32" s="35"/>
      <c r="D32" s="35"/>
      <c r="E32" s="35"/>
      <c r="F32" s="35"/>
      <c r="G32" s="35"/>
      <c r="H32" s="36"/>
    </row>
    <row r="33" spans="1:8" ht="12.75" customHeight="1">
      <c r="A33" s="273" t="s">
        <v>140</v>
      </c>
      <c r="B33" s="273"/>
      <c r="C33" s="273"/>
      <c r="D33" s="273"/>
      <c r="E33" s="273"/>
      <c r="F33" s="273"/>
      <c r="G33" s="273"/>
      <c r="H33" s="36"/>
    </row>
    <row r="34" spans="1:8" ht="12.75" customHeight="1">
      <c r="A34" s="273"/>
      <c r="B34" s="273"/>
      <c r="C34" s="273"/>
      <c r="D34" s="273"/>
      <c r="E34" s="273"/>
      <c r="F34" s="273"/>
      <c r="G34" s="273"/>
      <c r="H34" s="36"/>
    </row>
    <row r="35" spans="1:8" ht="12.75" customHeight="1">
      <c r="A35" s="273"/>
      <c r="B35" s="273"/>
      <c r="C35" s="273"/>
      <c r="D35" s="273"/>
      <c r="E35" s="273"/>
      <c r="F35" s="273"/>
      <c r="G35" s="273"/>
      <c r="H35" s="36"/>
    </row>
    <row r="36" spans="1:8" ht="12.75" customHeight="1">
      <c r="A36" s="273"/>
      <c r="B36" s="273"/>
      <c r="C36" s="273"/>
      <c r="D36" s="273"/>
      <c r="E36" s="273"/>
      <c r="F36" s="273"/>
      <c r="G36" s="273"/>
      <c r="H36" s="36"/>
    </row>
    <row r="37" spans="1:8" ht="12.75" customHeight="1">
      <c r="A37" s="274"/>
      <c r="B37" s="274"/>
      <c r="C37" s="274"/>
      <c r="D37" s="274"/>
      <c r="E37" s="274"/>
      <c r="F37" s="274"/>
      <c r="G37" s="274"/>
      <c r="H37" s="36"/>
    </row>
    <row r="38" spans="1:8" ht="12.75" customHeight="1">
      <c r="A38" s="275"/>
      <c r="B38" s="276"/>
      <c r="C38" s="240"/>
      <c r="D38" s="241"/>
      <c r="E38" s="275"/>
      <c r="F38" s="276"/>
      <c r="G38" s="276"/>
      <c r="H38" s="241"/>
    </row>
    <row r="39" spans="1:8" ht="12.75" customHeight="1">
      <c r="A39" s="267" t="s">
        <v>24</v>
      </c>
      <c r="B39" s="268"/>
      <c r="C39" s="269"/>
      <c r="D39" s="270"/>
      <c r="E39" s="267" t="s">
        <v>25</v>
      </c>
      <c r="F39" s="268"/>
      <c r="G39" s="269"/>
      <c r="H39" s="270"/>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7">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4"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D12" sqref="D12"/>
    </sheetView>
  </sheetViews>
  <sheetFormatPr defaultColWidth="9.140625" defaultRowHeight="12.75"/>
  <cols>
    <col min="1" max="1" width="9.140625" style="109" customWidth="1"/>
    <col min="2" max="2" width="6.7109375" style="109" customWidth="1"/>
    <col min="3" max="4" width="19.421875" style="109" customWidth="1"/>
    <col min="5" max="5" width="28.57421875" style="109" customWidth="1"/>
    <col min="6" max="6" width="40.57421875" style="109" customWidth="1"/>
    <col min="7" max="7" width="10.57421875" style="109" customWidth="1"/>
    <col min="8" max="8" width="10.7109375" style="109" customWidth="1"/>
    <col min="9" max="9" width="10.140625" style="109" customWidth="1"/>
    <col min="10" max="16384" width="9.140625" style="109" customWidth="1"/>
  </cols>
  <sheetData>
    <row r="2" spans="4:5" ht="20.25">
      <c r="D2" s="292" t="s">
        <v>26</v>
      </c>
      <c r="E2" s="293"/>
    </row>
    <row r="6" spans="1:9" ht="15.75">
      <c r="A6" s="296" t="s">
        <v>27</v>
      </c>
      <c r="B6" s="297"/>
      <c r="C6" s="297"/>
      <c r="D6" s="300"/>
      <c r="E6" s="301"/>
      <c r="F6" s="111"/>
      <c r="G6" s="112"/>
      <c r="H6" s="113"/>
      <c r="I6" s="114"/>
    </row>
    <row r="7" spans="1:9" ht="15.75">
      <c r="A7" s="298" t="s">
        <v>28</v>
      </c>
      <c r="B7" s="297"/>
      <c r="C7" s="297"/>
      <c r="D7" s="302"/>
      <c r="E7" s="301"/>
      <c r="F7" s="111"/>
      <c r="G7" s="112"/>
      <c r="H7" s="113"/>
      <c r="I7" s="114"/>
    </row>
    <row r="8" spans="1:9" ht="15.75">
      <c r="A8" s="299" t="s">
        <v>1</v>
      </c>
      <c r="B8" s="297"/>
      <c r="C8" s="297"/>
      <c r="D8" s="303">
        <f>'Position Summary'!B4</f>
        <v>520</v>
      </c>
      <c r="E8" s="304"/>
      <c r="F8" s="111"/>
      <c r="G8" s="115"/>
      <c r="H8" s="113"/>
      <c r="I8" s="114"/>
    </row>
    <row r="9" spans="1:9" ht="15.75">
      <c r="A9" s="299" t="s">
        <v>3</v>
      </c>
      <c r="B9" s="297"/>
      <c r="C9" s="297"/>
      <c r="D9" s="301">
        <f>'Position Summary'!B5</f>
        <v>8220</v>
      </c>
      <c r="E9" s="304"/>
      <c r="F9" s="111"/>
      <c r="G9" s="115"/>
      <c r="H9" s="113"/>
      <c r="I9" s="114"/>
    </row>
    <row r="10" spans="1:9" ht="15.75">
      <c r="A10" s="296" t="s">
        <v>29</v>
      </c>
      <c r="B10" s="297"/>
      <c r="C10" s="297"/>
      <c r="D10" s="305" t="str">
        <f>T('Position Summary'!F4:G4)</f>
        <v>Insurance Specialist</v>
      </c>
      <c r="E10" s="301"/>
      <c r="H10" s="116"/>
      <c r="I10" s="114"/>
    </row>
    <row r="11" spans="1:9" ht="15.75">
      <c r="A11" s="296" t="s">
        <v>30</v>
      </c>
      <c r="B11" s="297"/>
      <c r="C11" s="297"/>
      <c r="D11" s="306"/>
      <c r="E11" s="301"/>
      <c r="F11" s="111"/>
      <c r="G11" s="117"/>
      <c r="H11" s="118"/>
      <c r="I11" s="114"/>
    </row>
    <row r="12" spans="1:9" ht="15.75">
      <c r="A12" s="110"/>
      <c r="B12" s="119"/>
      <c r="C12" s="119"/>
      <c r="D12" s="119"/>
      <c r="E12" s="110"/>
      <c r="F12" s="110"/>
      <c r="G12" s="117"/>
      <c r="H12" s="118"/>
      <c r="I12" s="114"/>
    </row>
    <row r="13" spans="1:9" ht="15">
      <c r="A13" s="119"/>
      <c r="B13" s="119"/>
      <c r="C13" s="120"/>
      <c r="D13" s="120"/>
      <c r="E13" s="119"/>
      <c r="F13" s="119"/>
      <c r="G13" s="112"/>
      <c r="H13" s="121"/>
      <c r="I13" s="114"/>
    </row>
    <row r="14" spans="1:9" ht="20.25">
      <c r="A14" s="122" t="s">
        <v>152</v>
      </c>
      <c r="B14" s="123"/>
      <c r="C14" s="123"/>
      <c r="D14" s="123"/>
      <c r="E14" s="123"/>
      <c r="F14" s="112"/>
      <c r="G14" s="112"/>
      <c r="H14" s="124"/>
      <c r="I14" s="114"/>
    </row>
    <row r="15" spans="1:9" ht="61.5" customHeight="1">
      <c r="A15" s="294" t="s">
        <v>141</v>
      </c>
      <c r="B15" s="294"/>
      <c r="C15" s="294"/>
      <c r="D15" s="294"/>
      <c r="E15" s="294"/>
      <c r="F15" s="294"/>
      <c r="G15" s="294"/>
      <c r="H15" s="294"/>
      <c r="I15" s="294"/>
    </row>
    <row r="16" spans="1:9" ht="15.75">
      <c r="A16" s="112"/>
      <c r="B16" s="112"/>
      <c r="C16" s="112"/>
      <c r="D16" s="112"/>
      <c r="E16" s="112"/>
      <c r="F16" s="112"/>
      <c r="G16" s="112"/>
      <c r="H16" s="125"/>
      <c r="I16" s="111"/>
    </row>
    <row r="17" spans="1:9" ht="22.5" customHeight="1">
      <c r="A17" s="126"/>
      <c r="B17" s="127" t="s">
        <v>49</v>
      </c>
      <c r="C17" s="311" t="s">
        <v>144</v>
      </c>
      <c r="D17" s="291"/>
      <c r="E17" s="291"/>
      <c r="F17" s="291"/>
      <c r="G17" s="291"/>
      <c r="H17" s="128"/>
      <c r="I17" s="129"/>
    </row>
    <row r="18" spans="1:11" ht="15.75">
      <c r="A18" s="126"/>
      <c r="B18" s="130"/>
      <c r="C18" s="131"/>
      <c r="D18" s="132"/>
      <c r="E18" s="133"/>
      <c r="F18" s="133"/>
      <c r="G18" s="134"/>
      <c r="H18" s="135"/>
      <c r="I18" s="114"/>
      <c r="J18" s="136"/>
      <c r="K18" s="136"/>
    </row>
    <row r="19" spans="1:11" ht="12.75" customHeight="1">
      <c r="A19" s="126"/>
      <c r="B19" s="312" t="s">
        <v>51</v>
      </c>
      <c r="C19" s="313"/>
      <c r="D19" s="313"/>
      <c r="E19" s="313"/>
      <c r="F19" s="313"/>
      <c r="G19" s="313"/>
      <c r="H19" s="313"/>
      <c r="I19" s="114"/>
      <c r="J19" s="136"/>
      <c r="K19" s="136"/>
    </row>
    <row r="20" spans="1:11" ht="12.75" customHeight="1">
      <c r="A20" s="126"/>
      <c r="B20" s="313"/>
      <c r="C20" s="313"/>
      <c r="D20" s="313"/>
      <c r="E20" s="313"/>
      <c r="F20" s="313"/>
      <c r="G20" s="313"/>
      <c r="H20" s="313"/>
      <c r="I20" s="114"/>
      <c r="J20" s="136"/>
      <c r="K20" s="136"/>
    </row>
    <row r="21" spans="1:11" ht="28.5" customHeight="1">
      <c r="A21" s="126"/>
      <c r="B21" s="314" t="s">
        <v>145</v>
      </c>
      <c r="C21" s="313"/>
      <c r="D21" s="313"/>
      <c r="E21" s="313"/>
      <c r="F21" s="313"/>
      <c r="G21" s="313"/>
      <c r="H21" s="137">
        <v>5</v>
      </c>
      <c r="I21" s="114"/>
      <c r="J21" s="136"/>
      <c r="K21" s="136"/>
    </row>
    <row r="22" spans="1:11" ht="15" customHeight="1">
      <c r="A22" s="126"/>
      <c r="B22" s="314" t="s">
        <v>52</v>
      </c>
      <c r="C22" s="313"/>
      <c r="D22" s="313"/>
      <c r="E22" s="313"/>
      <c r="F22" s="313"/>
      <c r="G22" s="313"/>
      <c r="H22" s="137">
        <v>4</v>
      </c>
      <c r="I22" s="114"/>
      <c r="J22" s="136"/>
      <c r="K22" s="136"/>
    </row>
    <row r="23" spans="1:11" ht="15" customHeight="1">
      <c r="A23" s="126"/>
      <c r="B23" s="314" t="s">
        <v>53</v>
      </c>
      <c r="C23" s="313"/>
      <c r="D23" s="313"/>
      <c r="E23" s="313"/>
      <c r="F23" s="313"/>
      <c r="G23" s="313"/>
      <c r="H23" s="137">
        <v>3</v>
      </c>
      <c r="I23" s="114"/>
      <c r="J23" s="136"/>
      <c r="K23" s="136"/>
    </row>
    <row r="24" spans="1:11" ht="15" customHeight="1">
      <c r="A24" s="126"/>
      <c r="B24" s="314" t="s">
        <v>54</v>
      </c>
      <c r="C24" s="313"/>
      <c r="D24" s="313"/>
      <c r="E24" s="313"/>
      <c r="F24" s="313"/>
      <c r="G24" s="313"/>
      <c r="H24" s="137">
        <v>2</v>
      </c>
      <c r="I24" s="114"/>
      <c r="J24" s="136"/>
      <c r="K24" s="136"/>
    </row>
    <row r="25" spans="1:11" ht="15" customHeight="1">
      <c r="A25" s="126"/>
      <c r="B25" s="314" t="s">
        <v>55</v>
      </c>
      <c r="C25" s="313"/>
      <c r="D25" s="313"/>
      <c r="E25" s="313"/>
      <c r="F25" s="313"/>
      <c r="G25" s="313"/>
      <c r="H25" s="137">
        <v>1</v>
      </c>
      <c r="I25" s="114"/>
      <c r="J25" s="136"/>
      <c r="K25" s="136"/>
    </row>
    <row r="26" spans="1:11" ht="12.75" customHeight="1">
      <c r="A26" s="126"/>
      <c r="B26" s="130"/>
      <c r="C26" s="138"/>
      <c r="D26" s="138"/>
      <c r="E26" s="138"/>
      <c r="F26" s="138"/>
      <c r="G26" s="139"/>
      <c r="H26" s="135"/>
      <c r="I26" s="114"/>
      <c r="J26" s="136"/>
      <c r="K26" s="136"/>
    </row>
    <row r="27" spans="1:11" ht="20.25">
      <c r="A27" s="126"/>
      <c r="B27" s="130"/>
      <c r="C27" s="282" t="s">
        <v>56</v>
      </c>
      <c r="D27" s="283"/>
      <c r="E27" s="133"/>
      <c r="F27" s="133"/>
      <c r="G27" s="134"/>
      <c r="H27" s="135"/>
      <c r="I27" s="114"/>
      <c r="J27" s="136"/>
      <c r="K27" s="136"/>
    </row>
    <row r="28" spans="1:11" ht="20.25">
      <c r="A28" s="126"/>
      <c r="B28" s="130"/>
      <c r="C28" s="282" t="s">
        <v>57</v>
      </c>
      <c r="D28" s="295"/>
      <c r="E28" s="133"/>
      <c r="F28" s="133"/>
      <c r="H28" s="135"/>
      <c r="I28" s="114"/>
      <c r="J28" s="136"/>
      <c r="K28" s="136"/>
    </row>
    <row r="29" spans="1:11" ht="18">
      <c r="A29" s="126"/>
      <c r="B29" s="130"/>
      <c r="C29" s="69"/>
      <c r="D29" s="140"/>
      <c r="E29" s="133"/>
      <c r="F29" s="133"/>
      <c r="H29" s="141" t="s">
        <v>58</v>
      </c>
      <c r="I29" s="114"/>
      <c r="J29" s="136"/>
      <c r="K29" s="136"/>
    </row>
    <row r="30" spans="1:9" ht="18" customHeight="1">
      <c r="A30" s="126"/>
      <c r="B30" s="142" t="s">
        <v>59</v>
      </c>
      <c r="C30" s="143" t="s">
        <v>60</v>
      </c>
      <c r="D30" s="144"/>
      <c r="E30" s="145"/>
      <c r="F30" s="144"/>
      <c r="G30" s="146"/>
      <c r="H30" s="147"/>
      <c r="I30" s="148"/>
    </row>
    <row r="31" spans="1:9" ht="18" customHeight="1">
      <c r="A31" s="126"/>
      <c r="B31" s="149"/>
      <c r="C31" s="290" t="s">
        <v>61</v>
      </c>
      <c r="D31" s="285"/>
      <c r="E31" s="285"/>
      <c r="F31" s="284"/>
      <c r="G31" s="279"/>
      <c r="H31" s="150"/>
      <c r="I31" s="148"/>
    </row>
    <row r="32" spans="1:9" ht="18" customHeight="1">
      <c r="A32" s="126"/>
      <c r="B32" s="151"/>
      <c r="C32" s="290" t="s">
        <v>62</v>
      </c>
      <c r="D32" s="291"/>
      <c r="E32" s="291"/>
      <c r="F32" s="278"/>
      <c r="G32" s="279"/>
      <c r="H32" s="150"/>
      <c r="I32" s="148"/>
    </row>
    <row r="33" spans="1:9" ht="18" customHeight="1">
      <c r="A33" s="126"/>
      <c r="B33" s="152"/>
      <c r="C33" s="278"/>
      <c r="D33" s="278"/>
      <c r="E33" s="278"/>
      <c r="F33" s="278"/>
      <c r="G33" s="279"/>
      <c r="H33" s="150"/>
      <c r="I33" s="148"/>
    </row>
    <row r="34" spans="2:8" ht="18" customHeight="1">
      <c r="B34" s="153">
        <v>1.2</v>
      </c>
      <c r="C34" s="154" t="s">
        <v>63</v>
      </c>
      <c r="D34" s="144"/>
      <c r="E34" s="144"/>
      <c r="F34" s="155"/>
      <c r="G34" s="146"/>
      <c r="H34" s="156"/>
    </row>
    <row r="35" spans="2:8" ht="18" customHeight="1">
      <c r="B35" s="149"/>
      <c r="C35" s="277" t="s">
        <v>64</v>
      </c>
      <c r="D35" s="285"/>
      <c r="E35" s="285"/>
      <c r="F35" s="284"/>
      <c r="G35" s="279"/>
      <c r="H35" s="157"/>
    </row>
    <row r="36" spans="2:8" ht="18" customHeight="1">
      <c r="B36" s="151"/>
      <c r="C36" s="277" t="s">
        <v>65</v>
      </c>
      <c r="D36" s="285"/>
      <c r="E36" s="285"/>
      <c r="F36" s="284"/>
      <c r="G36" s="279"/>
      <c r="H36" s="157"/>
    </row>
    <row r="37" spans="2:8" ht="18" customHeight="1">
      <c r="B37" s="158"/>
      <c r="C37" s="284"/>
      <c r="D37" s="284"/>
      <c r="E37" s="284"/>
      <c r="F37" s="284"/>
      <c r="G37" s="279"/>
      <c r="H37" s="157"/>
    </row>
    <row r="38" spans="2:8" ht="18" customHeight="1">
      <c r="B38" s="153">
        <v>1.3</v>
      </c>
      <c r="C38" s="154" t="s">
        <v>66</v>
      </c>
      <c r="D38" s="144"/>
      <c r="E38" s="144"/>
      <c r="F38" s="155"/>
      <c r="G38" s="146"/>
      <c r="H38" s="156"/>
    </row>
    <row r="39" spans="2:8" ht="18" customHeight="1">
      <c r="B39" s="159"/>
      <c r="C39" s="277" t="s">
        <v>67</v>
      </c>
      <c r="D39" s="284"/>
      <c r="E39" s="284"/>
      <c r="F39" s="284"/>
      <c r="G39" s="279"/>
      <c r="H39" s="160"/>
    </row>
    <row r="40" spans="2:8" ht="18" customHeight="1">
      <c r="B40" s="161"/>
      <c r="C40" s="289" t="s">
        <v>68</v>
      </c>
      <c r="D40" s="285"/>
      <c r="E40" s="285"/>
      <c r="F40" s="284"/>
      <c r="G40" s="279"/>
      <c r="H40" s="157"/>
    </row>
    <row r="41" spans="2:8" ht="18" customHeight="1">
      <c r="B41" s="153">
        <v>1.4</v>
      </c>
      <c r="C41" s="154" t="s">
        <v>69</v>
      </c>
      <c r="D41" s="144"/>
      <c r="E41" s="144"/>
      <c r="F41" s="155"/>
      <c r="G41" s="146"/>
      <c r="H41" s="156"/>
    </row>
    <row r="42" spans="2:8" ht="18" customHeight="1">
      <c r="B42" s="161"/>
      <c r="C42" s="277" t="s">
        <v>70</v>
      </c>
      <c r="D42" s="285"/>
      <c r="E42" s="285"/>
      <c r="F42" s="284"/>
      <c r="G42" s="279"/>
      <c r="H42" s="160"/>
    </row>
    <row r="43" spans="2:8" ht="18" customHeight="1">
      <c r="B43" s="161"/>
      <c r="C43" s="277" t="s">
        <v>71</v>
      </c>
      <c r="D43" s="284"/>
      <c r="E43" s="284"/>
      <c r="F43" s="284"/>
      <c r="G43" s="279"/>
      <c r="H43" s="157"/>
    </row>
    <row r="44" spans="2:8" ht="18" customHeight="1">
      <c r="B44" s="161"/>
      <c r="C44" s="278"/>
      <c r="D44" s="278"/>
      <c r="E44" s="278"/>
      <c r="F44" s="278"/>
      <c r="G44" s="279"/>
      <c r="H44" s="157"/>
    </row>
    <row r="45" spans="2:8" ht="18" customHeight="1">
      <c r="B45" s="153">
        <v>1.5</v>
      </c>
      <c r="C45" s="154" t="s">
        <v>72</v>
      </c>
      <c r="D45" s="144"/>
      <c r="E45" s="144"/>
      <c r="F45" s="155"/>
      <c r="G45" s="146"/>
      <c r="H45" s="156"/>
    </row>
    <row r="46" spans="2:8" ht="18" customHeight="1">
      <c r="B46" s="161"/>
      <c r="C46" s="307" t="s">
        <v>146</v>
      </c>
      <c r="D46" s="308"/>
      <c r="E46" s="308"/>
      <c r="F46" s="308"/>
      <c r="G46" s="309"/>
      <c r="H46" s="157"/>
    </row>
    <row r="47" spans="2:8" ht="18" customHeight="1">
      <c r="B47" s="161"/>
      <c r="C47" s="291"/>
      <c r="D47" s="291"/>
      <c r="E47" s="291"/>
      <c r="F47" s="291"/>
      <c r="G47" s="279"/>
      <c r="H47" s="157"/>
    </row>
    <row r="48" spans="2:8" ht="18" customHeight="1">
      <c r="B48" s="161"/>
      <c r="C48" s="277" t="s">
        <v>73</v>
      </c>
      <c r="D48" s="291"/>
      <c r="E48" s="291"/>
      <c r="F48" s="278"/>
      <c r="G48" s="279"/>
      <c r="H48" s="157"/>
    </row>
    <row r="49" spans="2:8" ht="18" customHeight="1">
      <c r="B49" s="161"/>
      <c r="C49" s="278"/>
      <c r="D49" s="278"/>
      <c r="E49" s="278"/>
      <c r="F49" s="278"/>
      <c r="G49" s="279"/>
      <c r="H49" s="157"/>
    </row>
    <row r="50" spans="2:8" ht="18" customHeight="1">
      <c r="B50" s="153">
        <v>1.6</v>
      </c>
      <c r="C50" s="154" t="s">
        <v>74</v>
      </c>
      <c r="D50" s="144"/>
      <c r="E50" s="144"/>
      <c r="F50" s="162"/>
      <c r="G50" s="146"/>
      <c r="H50" s="156"/>
    </row>
    <row r="51" spans="2:8" ht="18" customHeight="1">
      <c r="B51" s="163"/>
      <c r="C51" s="277" t="s">
        <v>75</v>
      </c>
      <c r="D51" s="284"/>
      <c r="E51" s="284"/>
      <c r="F51" s="284"/>
      <c r="G51" s="279"/>
      <c r="H51" s="160"/>
    </row>
    <row r="52" spans="2:8" ht="18" customHeight="1">
      <c r="B52" s="159"/>
      <c r="C52" s="277" t="s">
        <v>76</v>
      </c>
      <c r="D52" s="285"/>
      <c r="E52" s="285"/>
      <c r="F52" s="284"/>
      <c r="G52" s="279"/>
      <c r="H52" s="157"/>
    </row>
    <row r="53" spans="2:8" ht="18" customHeight="1">
      <c r="B53" s="159"/>
      <c r="C53" s="285"/>
      <c r="D53" s="285"/>
      <c r="E53" s="285"/>
      <c r="F53" s="284"/>
      <c r="G53" s="279"/>
      <c r="H53" s="157"/>
    </row>
    <row r="54" spans="2:8" ht="18" customHeight="1">
      <c r="B54" s="153">
        <v>1.7</v>
      </c>
      <c r="C54" s="154" t="s">
        <v>77</v>
      </c>
      <c r="D54" s="144"/>
      <c r="E54" s="144"/>
      <c r="F54" s="155"/>
      <c r="G54" s="146"/>
      <c r="H54" s="156"/>
    </row>
    <row r="55" spans="2:8" ht="18" customHeight="1">
      <c r="B55" s="161"/>
      <c r="C55" s="277" t="s">
        <v>78</v>
      </c>
      <c r="D55" s="284"/>
      <c r="E55" s="284"/>
      <c r="F55" s="284"/>
      <c r="G55" s="279"/>
      <c r="H55" s="160"/>
    </row>
    <row r="56" spans="2:8" ht="18" customHeight="1">
      <c r="B56" s="161"/>
      <c r="C56" s="291"/>
      <c r="D56" s="291"/>
      <c r="E56" s="291"/>
      <c r="F56" s="278"/>
      <c r="G56" s="279"/>
      <c r="H56" s="157"/>
    </row>
    <row r="57" spans="2:8" ht="18" customHeight="1">
      <c r="B57" s="164"/>
      <c r="C57" s="277" t="s">
        <v>79</v>
      </c>
      <c r="D57" s="285"/>
      <c r="E57" s="285"/>
      <c r="F57" s="284"/>
      <c r="G57" s="279"/>
      <c r="H57" s="157"/>
    </row>
    <row r="58" spans="2:8" ht="18" customHeight="1">
      <c r="B58" s="153">
        <v>1.8</v>
      </c>
      <c r="C58" s="154" t="s">
        <v>80</v>
      </c>
      <c r="D58" s="144"/>
      <c r="E58" s="144"/>
      <c r="F58" s="155"/>
      <c r="G58" s="146"/>
      <c r="H58" s="156"/>
    </row>
    <row r="59" spans="2:8" ht="18" customHeight="1">
      <c r="B59" s="161"/>
      <c r="C59" s="277" t="s">
        <v>81</v>
      </c>
      <c r="D59" s="284"/>
      <c r="E59" s="284"/>
      <c r="F59" s="284"/>
      <c r="G59" s="279"/>
      <c r="H59" s="157"/>
    </row>
    <row r="60" spans="2:8" ht="18" customHeight="1">
      <c r="B60" s="161"/>
      <c r="C60" s="291"/>
      <c r="D60" s="291"/>
      <c r="E60" s="291"/>
      <c r="F60" s="278"/>
      <c r="G60" s="279"/>
      <c r="H60" s="157"/>
    </row>
    <row r="61" spans="2:8" ht="18" customHeight="1">
      <c r="B61" s="161"/>
      <c r="C61" s="310" t="s">
        <v>82</v>
      </c>
      <c r="D61" s="280"/>
      <c r="E61" s="280"/>
      <c r="F61" s="280"/>
      <c r="G61" s="281"/>
      <c r="H61" s="157"/>
    </row>
    <row r="62" spans="2:8" ht="18" customHeight="1">
      <c r="B62" s="153">
        <v>1.9</v>
      </c>
      <c r="C62" s="154" t="s">
        <v>83</v>
      </c>
      <c r="D62" s="144"/>
      <c r="E62" s="144"/>
      <c r="F62" s="155"/>
      <c r="G62" s="146"/>
      <c r="H62" s="165"/>
    </row>
    <row r="63" spans="2:8" ht="18" customHeight="1">
      <c r="B63" s="161"/>
      <c r="C63" s="307" t="s">
        <v>84</v>
      </c>
      <c r="D63" s="308"/>
      <c r="E63" s="308"/>
      <c r="F63" s="308"/>
      <c r="G63" s="309"/>
      <c r="H63" s="166"/>
    </row>
    <row r="64" spans="2:8" ht="18" customHeight="1">
      <c r="B64" s="161"/>
      <c r="C64" s="277" t="s">
        <v>85</v>
      </c>
      <c r="D64" s="285"/>
      <c r="E64" s="285"/>
      <c r="F64" s="284"/>
      <c r="G64" s="279"/>
      <c r="H64" s="167"/>
    </row>
    <row r="65" spans="2:8" ht="18" customHeight="1">
      <c r="B65" s="168">
        <v>1.1</v>
      </c>
      <c r="C65" s="154" t="s">
        <v>86</v>
      </c>
      <c r="D65" s="144"/>
      <c r="E65" s="144"/>
      <c r="F65" s="155"/>
      <c r="G65" s="146"/>
      <c r="H65" s="165"/>
    </row>
    <row r="66" spans="2:8" ht="18" customHeight="1">
      <c r="B66" s="149"/>
      <c r="C66" s="286" t="s">
        <v>147</v>
      </c>
      <c r="D66" s="287"/>
      <c r="E66" s="287"/>
      <c r="F66" s="287"/>
      <c r="G66" s="279"/>
      <c r="H66" s="166"/>
    </row>
    <row r="67" spans="2:8" ht="18" customHeight="1">
      <c r="B67" s="151"/>
      <c r="C67" s="288"/>
      <c r="D67" s="288"/>
      <c r="E67" s="288"/>
      <c r="F67" s="287"/>
      <c r="G67" s="279"/>
      <c r="H67" s="167"/>
    </row>
    <row r="68" spans="2:8" ht="18" customHeight="1">
      <c r="B68" s="151"/>
      <c r="C68" s="277" t="s">
        <v>87</v>
      </c>
      <c r="D68" s="278"/>
      <c r="E68" s="278"/>
      <c r="F68" s="278"/>
      <c r="G68" s="279"/>
      <c r="H68" s="167"/>
    </row>
    <row r="69" spans="2:8" ht="18" customHeight="1">
      <c r="B69" s="158"/>
      <c r="C69" s="280"/>
      <c r="D69" s="280"/>
      <c r="E69" s="280"/>
      <c r="F69" s="280"/>
      <c r="G69" s="281"/>
      <c r="H69" s="169"/>
    </row>
    <row r="70" spans="2:8" ht="18" customHeight="1">
      <c r="B70" s="170" t="s">
        <v>88</v>
      </c>
      <c r="C70" s="171"/>
      <c r="D70" s="172"/>
      <c r="E70" s="172"/>
      <c r="F70" s="173"/>
      <c r="G70" s="174"/>
      <c r="H70" s="157" t="e">
        <f>SUM(AVERAGE(H30:H69))</f>
        <v>#DIV/0!</v>
      </c>
    </row>
    <row r="71" spans="2:8" ht="18" customHeight="1">
      <c r="B71" s="170" t="s">
        <v>89</v>
      </c>
      <c r="C71" s="175"/>
      <c r="D71" s="172"/>
      <c r="E71" s="172"/>
      <c r="F71" s="173"/>
      <c r="G71" s="174"/>
      <c r="H71" s="176">
        <v>0.2</v>
      </c>
    </row>
    <row r="72" spans="2:8" ht="18" customHeight="1">
      <c r="B72" s="177" t="s">
        <v>58</v>
      </c>
      <c r="C72" s="178"/>
      <c r="D72" s="179"/>
      <c r="E72" s="179"/>
      <c r="F72" s="179"/>
      <c r="G72" s="180"/>
      <c r="H72" s="181"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89"/>
  <sheetViews>
    <sheetView zoomScale="75" zoomScaleNormal="75" workbookViewId="0" topLeftCell="A16">
      <selection activeCell="D12" sqref="D12:E12"/>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9" t="s">
        <v>26</v>
      </c>
      <c r="E3" s="319"/>
    </row>
    <row r="7" spans="1:8" ht="18">
      <c r="A7" s="320" t="s">
        <v>27</v>
      </c>
      <c r="B7" s="321"/>
      <c r="C7" s="321"/>
      <c r="D7" s="329">
        <f>'Organizational Accountabilities'!$D$6</f>
        <v>0</v>
      </c>
      <c r="E7" s="325"/>
      <c r="F7" s="65"/>
      <c r="G7" s="66"/>
      <c r="H7" s="64"/>
    </row>
    <row r="8" spans="1:8" ht="18">
      <c r="A8" s="331" t="s">
        <v>28</v>
      </c>
      <c r="B8" s="321"/>
      <c r="C8" s="321"/>
      <c r="D8" s="322">
        <f>'Organizational Accountabilities'!$D$7</f>
        <v>0</v>
      </c>
      <c r="E8" s="323"/>
      <c r="F8" s="65"/>
      <c r="G8" s="66"/>
      <c r="H8" s="64"/>
    </row>
    <row r="9" spans="1:8" ht="18">
      <c r="A9" s="332" t="s">
        <v>1</v>
      </c>
      <c r="B9" s="321"/>
      <c r="C9" s="321"/>
      <c r="D9" s="322">
        <f>'Position Summary'!B4</f>
        <v>520</v>
      </c>
      <c r="E9" s="322"/>
      <c r="F9" s="65"/>
      <c r="G9" s="66"/>
      <c r="H9" s="64"/>
    </row>
    <row r="10" spans="1:8" ht="18">
      <c r="A10" s="333" t="s">
        <v>3</v>
      </c>
      <c r="B10" s="321"/>
      <c r="C10" s="321"/>
      <c r="D10" s="322">
        <f>'Position Summary'!B5</f>
        <v>8220</v>
      </c>
      <c r="E10" s="323"/>
      <c r="F10" s="65"/>
      <c r="G10" s="66"/>
      <c r="H10" s="64"/>
    </row>
    <row r="11" spans="1:8" ht="18">
      <c r="A11" s="320" t="s">
        <v>29</v>
      </c>
      <c r="B11" s="321"/>
      <c r="C11" s="321"/>
      <c r="D11" s="330" t="s">
        <v>184</v>
      </c>
      <c r="E11" s="323"/>
      <c r="F11" s="65"/>
      <c r="G11" s="66"/>
      <c r="H11" s="64"/>
    </row>
    <row r="12" spans="1:8" ht="18">
      <c r="A12" s="320" t="s">
        <v>30</v>
      </c>
      <c r="B12" s="321"/>
      <c r="C12" s="321"/>
      <c r="D12" s="324">
        <f>'Organizational Accountabilities'!$D$11</f>
        <v>0</v>
      </c>
      <c r="E12" s="325"/>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09" customFormat="1" ht="15.75">
      <c r="A15" s="182" t="s">
        <v>153</v>
      </c>
      <c r="B15" s="183"/>
      <c r="C15" s="183"/>
      <c r="D15" s="183"/>
      <c r="E15" s="183"/>
      <c r="F15" s="112"/>
      <c r="G15" s="184"/>
      <c r="H15" s="114"/>
    </row>
    <row r="16" spans="1:8" s="109" customFormat="1" ht="75" customHeight="1">
      <c r="A16" s="185"/>
      <c r="B16" s="294" t="s">
        <v>142</v>
      </c>
      <c r="C16" s="294"/>
      <c r="D16" s="294"/>
      <c r="E16" s="294"/>
      <c r="F16" s="294"/>
      <c r="G16" s="294"/>
      <c r="H16" s="294"/>
    </row>
    <row r="17" spans="1:8" s="109" customFormat="1" ht="30" customHeight="1">
      <c r="A17" s="112"/>
      <c r="B17" s="326" t="s">
        <v>90</v>
      </c>
      <c r="C17" s="327"/>
      <c r="D17" s="327"/>
      <c r="E17" s="327"/>
      <c r="F17" s="327"/>
      <c r="G17" s="327"/>
      <c r="H17" s="328"/>
    </row>
    <row r="18" spans="1:8" s="109" customFormat="1" ht="30" customHeight="1">
      <c r="A18" s="112"/>
      <c r="B18" s="186"/>
      <c r="C18" s="189" t="s">
        <v>51</v>
      </c>
      <c r="D18" s="190"/>
      <c r="E18" s="191"/>
      <c r="F18" s="187"/>
      <c r="G18" s="187"/>
      <c r="H18" s="188"/>
    </row>
    <row r="19" spans="1:8" s="109" customFormat="1" ht="29.25" customHeight="1">
      <c r="A19" s="112"/>
      <c r="B19" s="186"/>
      <c r="C19" s="192">
        <v>5</v>
      </c>
      <c r="D19" s="315" t="s">
        <v>148</v>
      </c>
      <c r="E19" s="316"/>
      <c r="F19" s="317"/>
      <c r="G19" s="317"/>
      <c r="H19" s="318"/>
    </row>
    <row r="20" spans="1:8" s="109" customFormat="1" ht="30" customHeight="1">
      <c r="A20" s="112"/>
      <c r="B20" s="186"/>
      <c r="C20" s="192">
        <v>4</v>
      </c>
      <c r="D20" s="315" t="s">
        <v>91</v>
      </c>
      <c r="E20" s="316"/>
      <c r="F20" s="317"/>
      <c r="G20" s="317"/>
      <c r="H20" s="318"/>
    </row>
    <row r="21" spans="1:8" s="109" customFormat="1" ht="15" customHeight="1">
      <c r="A21" s="112"/>
      <c r="B21" s="186"/>
      <c r="C21" s="192">
        <v>3</v>
      </c>
      <c r="D21" s="315" t="s">
        <v>92</v>
      </c>
      <c r="E21" s="316"/>
      <c r="F21" s="317"/>
      <c r="G21" s="317"/>
      <c r="H21" s="318"/>
    </row>
    <row r="22" spans="1:8" s="109" customFormat="1" ht="15" customHeight="1">
      <c r="A22" s="112"/>
      <c r="B22" s="186"/>
      <c r="C22" s="192">
        <v>2</v>
      </c>
      <c r="D22" s="315" t="s">
        <v>93</v>
      </c>
      <c r="E22" s="316"/>
      <c r="F22" s="317"/>
      <c r="G22" s="317"/>
      <c r="H22" s="318"/>
    </row>
    <row r="23" spans="1:8" s="109" customFormat="1" ht="15" customHeight="1">
      <c r="A23" s="112"/>
      <c r="B23" s="186"/>
      <c r="C23" s="192">
        <v>1</v>
      </c>
      <c r="D23" s="315" t="s">
        <v>94</v>
      </c>
      <c r="E23" s="316"/>
      <c r="F23" s="317"/>
      <c r="G23" s="317"/>
      <c r="H23" s="318"/>
    </row>
    <row r="24" spans="6:8" s="109" customFormat="1" ht="15.75">
      <c r="F24" s="193" t="s">
        <v>95</v>
      </c>
      <c r="G24" s="193" t="s">
        <v>58</v>
      </c>
      <c r="H24" s="193" t="s">
        <v>88</v>
      </c>
    </row>
    <row r="25" spans="1:10" s="109" customFormat="1" ht="31.5">
      <c r="A25" s="193"/>
      <c r="B25" s="194" t="s">
        <v>96</v>
      </c>
      <c r="C25" s="195" t="s">
        <v>50</v>
      </c>
      <c r="D25" s="195"/>
      <c r="E25" s="196" t="s">
        <v>164</v>
      </c>
      <c r="F25" s="197">
        <v>0.4</v>
      </c>
      <c r="G25" s="198" t="e">
        <f>SUM(AVERAGE(G27:G37))</f>
        <v>#DIV/0!</v>
      </c>
      <c r="H25" s="199" t="e">
        <f>+G25*F25</f>
        <v>#DIV/0!</v>
      </c>
      <c r="I25" s="136"/>
      <c r="J25" s="136"/>
    </row>
    <row r="26" spans="1:10" s="109" customFormat="1" ht="15.75">
      <c r="A26" s="136"/>
      <c r="B26" s="200"/>
      <c r="C26" s="201" t="s">
        <v>97</v>
      </c>
      <c r="D26" s="195"/>
      <c r="E26" s="202"/>
      <c r="F26" s="203"/>
      <c r="G26" s="204"/>
      <c r="H26" s="205"/>
      <c r="I26" s="136"/>
      <c r="J26" s="136"/>
    </row>
    <row r="27" spans="1:8" s="109" customFormat="1" ht="45">
      <c r="A27" s="136"/>
      <c r="B27" s="201"/>
      <c r="C27" s="206"/>
      <c r="D27" s="207" t="s">
        <v>59</v>
      </c>
      <c r="E27" s="208" t="s">
        <v>173</v>
      </c>
      <c r="F27" s="209"/>
      <c r="G27" s="198"/>
      <c r="H27" s="210"/>
    </row>
    <row r="28" spans="1:8" s="109" customFormat="1" ht="69.75" customHeight="1">
      <c r="A28" s="136"/>
      <c r="B28" s="201"/>
      <c r="C28" s="206"/>
      <c r="D28" s="207" t="s">
        <v>98</v>
      </c>
      <c r="E28" s="208" t="s">
        <v>166</v>
      </c>
      <c r="F28" s="209"/>
      <c r="G28" s="198"/>
      <c r="H28" s="210"/>
    </row>
    <row r="29" spans="1:8" s="109" customFormat="1" ht="30">
      <c r="A29" s="136"/>
      <c r="B29" s="201"/>
      <c r="C29" s="201"/>
      <c r="D29" s="207" t="s">
        <v>99</v>
      </c>
      <c r="E29" s="208" t="s">
        <v>165</v>
      </c>
      <c r="F29" s="209"/>
      <c r="G29" s="198"/>
      <c r="H29" s="210"/>
    </row>
    <row r="30" spans="1:8" s="109" customFormat="1" ht="75" customHeight="1">
      <c r="A30" s="136"/>
      <c r="B30" s="201"/>
      <c r="C30" s="201"/>
      <c r="D30" s="207" t="s">
        <v>100</v>
      </c>
      <c r="E30" s="208" t="s">
        <v>159</v>
      </c>
      <c r="F30" s="209"/>
      <c r="G30" s="198"/>
      <c r="H30" s="210"/>
    </row>
    <row r="31" spans="1:8" s="109" customFormat="1" ht="15">
      <c r="A31" s="136"/>
      <c r="B31" s="201"/>
      <c r="C31" s="201"/>
      <c r="D31" s="201">
        <v>1.5</v>
      </c>
      <c r="E31" s="211" t="s">
        <v>170</v>
      </c>
      <c r="F31" s="212"/>
      <c r="G31" s="198"/>
      <c r="H31" s="214"/>
    </row>
    <row r="32" spans="1:8" s="109" customFormat="1" ht="32.25" customHeight="1">
      <c r="A32" s="136"/>
      <c r="B32" s="201"/>
      <c r="C32" s="201"/>
      <c r="D32" s="201">
        <v>1.6</v>
      </c>
      <c r="E32" s="216" t="s">
        <v>175</v>
      </c>
      <c r="F32" s="212"/>
      <c r="G32" s="198"/>
      <c r="H32" s="214"/>
    </row>
    <row r="33" spans="1:8" s="109" customFormat="1" ht="18" customHeight="1">
      <c r="A33" s="136"/>
      <c r="B33" s="201"/>
      <c r="C33" s="201"/>
      <c r="D33" s="201">
        <v>1.7</v>
      </c>
      <c r="E33" s="211" t="s">
        <v>176</v>
      </c>
      <c r="F33" s="212"/>
      <c r="G33" s="198"/>
      <c r="H33" s="214"/>
    </row>
    <row r="34" spans="1:8" s="109" customFormat="1" ht="15">
      <c r="A34" s="136"/>
      <c r="B34" s="201"/>
      <c r="C34" s="201"/>
      <c r="D34" s="201">
        <v>1.8</v>
      </c>
      <c r="E34" s="211" t="s">
        <v>177</v>
      </c>
      <c r="F34" s="212"/>
      <c r="G34" s="198"/>
      <c r="H34" s="214"/>
    </row>
    <row r="35" spans="1:8" s="109" customFormat="1" ht="33.75" customHeight="1">
      <c r="A35" s="136"/>
      <c r="B35" s="201"/>
      <c r="C35" s="232"/>
      <c r="D35" s="201">
        <v>1.9</v>
      </c>
      <c r="E35" s="216" t="s">
        <v>178</v>
      </c>
      <c r="F35" s="212"/>
      <c r="G35" s="198"/>
      <c r="H35" s="214"/>
    </row>
    <row r="36" spans="1:8" s="109" customFormat="1" ht="30">
      <c r="A36" s="136"/>
      <c r="B36" s="201"/>
      <c r="C36" s="201"/>
      <c r="D36" s="233">
        <v>1.1</v>
      </c>
      <c r="E36" s="216" t="s">
        <v>180</v>
      </c>
      <c r="F36" s="212"/>
      <c r="G36" s="198"/>
      <c r="H36" s="214"/>
    </row>
    <row r="37" spans="1:8" s="109" customFormat="1" ht="45">
      <c r="A37" s="136"/>
      <c r="B37" s="201"/>
      <c r="C37" s="201"/>
      <c r="D37" s="233">
        <v>1.11</v>
      </c>
      <c r="E37" s="216" t="s">
        <v>181</v>
      </c>
      <c r="F37" s="212"/>
      <c r="G37" s="198"/>
      <c r="H37" s="214"/>
    </row>
    <row r="38" spans="1:8" s="109" customFormat="1" ht="15">
      <c r="A38" s="136"/>
      <c r="B38" s="201"/>
      <c r="C38" s="201"/>
      <c r="D38" s="233">
        <v>1.12</v>
      </c>
      <c r="E38" s="216" t="s">
        <v>182</v>
      </c>
      <c r="F38" s="212"/>
      <c r="G38" s="231"/>
      <c r="H38" s="214"/>
    </row>
    <row r="39" spans="1:8" s="109" customFormat="1" ht="15">
      <c r="A39" s="136"/>
      <c r="B39" s="201"/>
      <c r="C39" s="201"/>
      <c r="D39" s="233"/>
      <c r="E39" s="211" t="s">
        <v>183</v>
      </c>
      <c r="F39" s="212"/>
      <c r="G39" s="231"/>
      <c r="H39" s="214"/>
    </row>
    <row r="40" spans="1:10" s="109" customFormat="1" ht="31.5">
      <c r="A40" s="193"/>
      <c r="B40" s="194" t="s">
        <v>101</v>
      </c>
      <c r="C40" s="195" t="s">
        <v>50</v>
      </c>
      <c r="D40" s="195"/>
      <c r="E40" s="196" t="s">
        <v>160</v>
      </c>
      <c r="F40" s="197">
        <v>0.35</v>
      </c>
      <c r="G40" s="198" t="e">
        <f>SUM(AVERAGE(G42:G43))</f>
        <v>#DIV/0!</v>
      </c>
      <c r="H40" s="199" t="e">
        <f>+G40*F40</f>
        <v>#DIV/0!</v>
      </c>
      <c r="I40" s="136"/>
      <c r="J40" s="136"/>
    </row>
    <row r="41" spans="1:10" s="109" customFormat="1" ht="15.75">
      <c r="A41" s="136"/>
      <c r="B41" s="200"/>
      <c r="C41" s="201" t="s">
        <v>97</v>
      </c>
      <c r="D41" s="195"/>
      <c r="E41" s="202"/>
      <c r="F41" s="212"/>
      <c r="G41" s="213"/>
      <c r="H41" s="215"/>
      <c r="I41" s="136"/>
      <c r="J41" s="136"/>
    </row>
    <row r="42" spans="1:8" s="109" customFormat="1" ht="30">
      <c r="A42" s="136"/>
      <c r="B42" s="201"/>
      <c r="C42" s="206"/>
      <c r="D42" s="207" t="s">
        <v>102</v>
      </c>
      <c r="E42" s="208" t="s">
        <v>179</v>
      </c>
      <c r="F42" s="212"/>
      <c r="G42" s="198"/>
      <c r="H42" s="214"/>
    </row>
    <row r="43" spans="1:8" s="109" customFormat="1" ht="30">
      <c r="A43" s="136"/>
      <c r="B43" s="201"/>
      <c r="C43" s="201"/>
      <c r="D43" s="207" t="s">
        <v>149</v>
      </c>
      <c r="E43" s="208" t="s">
        <v>172</v>
      </c>
      <c r="F43" s="212"/>
      <c r="G43" s="198"/>
      <c r="H43" s="214"/>
    </row>
    <row r="44" spans="1:8" s="109" customFormat="1" ht="15">
      <c r="A44" s="136"/>
      <c r="B44" s="201"/>
      <c r="C44" s="201"/>
      <c r="D44" s="201"/>
      <c r="E44" s="211"/>
      <c r="F44" s="212"/>
      <c r="G44" s="213"/>
      <c r="H44" s="214"/>
    </row>
    <row r="45" spans="1:10" s="109" customFormat="1" ht="45">
      <c r="A45" s="193"/>
      <c r="B45" s="194" t="s">
        <v>103</v>
      </c>
      <c r="C45" s="195" t="s">
        <v>50</v>
      </c>
      <c r="D45" s="195"/>
      <c r="E45" s="224" t="s">
        <v>161</v>
      </c>
      <c r="F45" s="197">
        <v>0.05</v>
      </c>
      <c r="G45" s="198" t="e">
        <f>SUM(AVERAGE(G47:G48))</f>
        <v>#DIV/0!</v>
      </c>
      <c r="H45" s="199" t="e">
        <f>+G45*F45</f>
        <v>#DIV/0!</v>
      </c>
      <c r="I45" s="136"/>
      <c r="J45" s="136"/>
    </row>
    <row r="46" spans="1:10" s="109" customFormat="1" ht="15.75">
      <c r="A46" s="136"/>
      <c r="B46" s="200"/>
      <c r="C46" s="201" t="s">
        <v>97</v>
      </c>
      <c r="D46" s="195"/>
      <c r="E46" s="216"/>
      <c r="F46" s="212"/>
      <c r="G46" s="213"/>
      <c r="H46" s="215"/>
      <c r="I46" s="136"/>
      <c r="J46" s="136"/>
    </row>
    <row r="47" spans="1:8" s="109" customFormat="1" ht="45">
      <c r="A47" s="136"/>
      <c r="B47" s="201"/>
      <c r="C47" s="206"/>
      <c r="D47" s="207" t="s">
        <v>104</v>
      </c>
      <c r="E47" s="225" t="s">
        <v>162</v>
      </c>
      <c r="F47" s="212"/>
      <c r="G47" s="198"/>
      <c r="H47" s="214"/>
    </row>
    <row r="48" spans="1:8" s="109" customFormat="1" ht="30" customHeight="1">
      <c r="A48" s="136"/>
      <c r="B48" s="201"/>
      <c r="C48" s="201"/>
      <c r="D48" s="207" t="s">
        <v>150</v>
      </c>
      <c r="E48" s="225" t="s">
        <v>163</v>
      </c>
      <c r="F48" s="212"/>
      <c r="G48" s="198"/>
      <c r="H48" s="214"/>
    </row>
    <row r="49" spans="1:8" s="109" customFormat="1" ht="15">
      <c r="A49" s="136"/>
      <c r="B49" s="201"/>
      <c r="C49" s="201"/>
      <c r="D49" s="201"/>
      <c r="E49" s="211"/>
      <c r="F49" s="212"/>
      <c r="G49" s="213"/>
      <c r="H49" s="214"/>
    </row>
    <row r="50" spans="1:8" s="109" customFormat="1" ht="15">
      <c r="A50" s="136"/>
      <c r="B50" s="201"/>
      <c r="C50" s="201"/>
      <c r="D50" s="201"/>
      <c r="E50" s="208"/>
      <c r="F50" s="212"/>
      <c r="G50" s="214"/>
      <c r="H50" s="214"/>
    </row>
    <row r="51" spans="1:8" s="109" customFormat="1" ht="15">
      <c r="A51" s="217"/>
      <c r="B51" s="136"/>
      <c r="C51" s="136"/>
      <c r="D51" s="136"/>
      <c r="E51" s="191" t="s">
        <v>105</v>
      </c>
      <c r="F51" s="212">
        <f>SUM(F25:F50)</f>
        <v>0.8</v>
      </c>
      <c r="G51" s="212"/>
      <c r="H51" s="214" t="e">
        <f>SUM(H25:H50)</f>
        <v>#DIV/0!</v>
      </c>
    </row>
    <row r="52" spans="1:8" s="109" customFormat="1" ht="15">
      <c r="A52" s="217"/>
      <c r="B52" s="136"/>
      <c r="C52" s="136"/>
      <c r="D52" s="136"/>
      <c r="E52" s="191"/>
      <c r="F52" s="218"/>
      <c r="H52" s="219"/>
    </row>
    <row r="53" spans="1:8" s="109" customFormat="1" ht="15">
      <c r="A53" s="136"/>
      <c r="B53" s="136"/>
      <c r="F53" s="218"/>
      <c r="H53" s="219"/>
    </row>
    <row r="54" spans="1:6" s="109" customFormat="1" ht="15">
      <c r="A54" s="136"/>
      <c r="B54" s="136"/>
      <c r="F54" s="218"/>
    </row>
    <row r="55" spans="1:6" s="109" customFormat="1" ht="24.75" customHeight="1">
      <c r="A55" s="136"/>
      <c r="B55" s="136"/>
      <c r="F55" s="218"/>
    </row>
    <row r="56" spans="1:6" s="109" customFormat="1" ht="24.75" customHeight="1">
      <c r="A56" s="136"/>
      <c r="B56" s="136"/>
      <c r="F56" s="218"/>
    </row>
    <row r="57" spans="1:6" s="109" customFormat="1" ht="24.75" customHeight="1">
      <c r="A57" s="136"/>
      <c r="B57" s="136"/>
      <c r="F57" s="218"/>
    </row>
    <row r="58" spans="1:2" s="109" customFormat="1" ht="24.75" customHeight="1">
      <c r="A58" s="136"/>
      <c r="B58" s="136"/>
    </row>
    <row r="59" spans="1:2" s="109" customFormat="1" ht="24.75" customHeight="1">
      <c r="A59" s="136"/>
      <c r="B59" s="136"/>
    </row>
    <row r="60" spans="1:5" s="109" customFormat="1" ht="15">
      <c r="A60" s="136"/>
      <c r="B60" s="136"/>
      <c r="C60" s="136"/>
      <c r="D60" s="136"/>
      <c r="E60" s="191"/>
    </row>
    <row r="61" spans="1:5" s="109" customFormat="1" ht="15">
      <c r="A61" s="136"/>
      <c r="B61" s="136"/>
      <c r="C61" s="136"/>
      <c r="D61" s="136"/>
      <c r="E61" s="191"/>
    </row>
    <row r="62" spans="1:5" s="109" customFormat="1" ht="15">
      <c r="A62" s="136"/>
      <c r="B62" s="136"/>
      <c r="C62" s="136"/>
      <c r="D62" s="136"/>
      <c r="E62" s="191"/>
    </row>
    <row r="63" spans="1:5" s="109" customFormat="1" ht="15">
      <c r="A63" s="136"/>
      <c r="B63" s="136"/>
      <c r="C63" s="136"/>
      <c r="D63" s="136"/>
      <c r="E63" s="191"/>
    </row>
    <row r="64" spans="1:5" s="109" customFormat="1" ht="15">
      <c r="A64" s="136"/>
      <c r="B64" s="136"/>
      <c r="C64" s="136"/>
      <c r="D64" s="136"/>
      <c r="E64" s="191"/>
    </row>
    <row r="65" spans="1:5" s="109" customFormat="1" ht="15">
      <c r="A65" s="136"/>
      <c r="B65" s="136"/>
      <c r="C65" s="136"/>
      <c r="D65" s="136"/>
      <c r="E65" s="191"/>
    </row>
    <row r="66" spans="1:5" s="109" customFormat="1" ht="15">
      <c r="A66" s="136"/>
      <c r="B66" s="136"/>
      <c r="C66" s="136"/>
      <c r="D66" s="136"/>
      <c r="E66" s="191"/>
    </row>
    <row r="67" spans="1:5" s="109" customFormat="1" ht="15">
      <c r="A67" s="136"/>
      <c r="B67" s="136"/>
      <c r="C67" s="136"/>
      <c r="D67" s="136"/>
      <c r="E67" s="191"/>
    </row>
    <row r="68" spans="1:5" s="109" customFormat="1" ht="15">
      <c r="A68" s="136"/>
      <c r="B68" s="136"/>
      <c r="C68" s="136"/>
      <c r="D68" s="136"/>
      <c r="E68" s="191"/>
    </row>
    <row r="69" spans="1:5" s="109" customFormat="1" ht="15">
      <c r="A69" s="136"/>
      <c r="B69" s="136"/>
      <c r="C69" s="136"/>
      <c r="D69" s="136"/>
      <c r="E69" s="191"/>
    </row>
    <row r="70" spans="1:5" s="109" customFormat="1" ht="15">
      <c r="A70" s="136"/>
      <c r="B70" s="136"/>
      <c r="C70" s="136"/>
      <c r="D70" s="136"/>
      <c r="E70" s="191"/>
    </row>
    <row r="71" spans="1:5" s="109" customFormat="1" ht="15">
      <c r="A71" s="136"/>
      <c r="B71" s="136"/>
      <c r="C71" s="136"/>
      <c r="D71" s="136"/>
      <c r="E71" s="191"/>
    </row>
    <row r="72" s="109" customFormat="1" ht="15">
      <c r="E72" s="191"/>
    </row>
    <row r="73" s="109" customFormat="1" ht="15">
      <c r="E73" s="191"/>
    </row>
    <row r="74" s="109" customFormat="1" ht="15">
      <c r="E74" s="191"/>
    </row>
    <row r="75" s="109" customFormat="1" ht="15">
      <c r="E75" s="191"/>
    </row>
    <row r="76" s="109" customFormat="1" ht="15">
      <c r="E76" s="191"/>
    </row>
    <row r="77" s="109" customFormat="1" ht="15">
      <c r="E77" s="191"/>
    </row>
    <row r="78" s="109" customFormat="1" ht="15">
      <c r="E78" s="191"/>
    </row>
    <row r="79" s="109" customFormat="1" ht="15">
      <c r="E79" s="191"/>
    </row>
    <row r="80" s="109" customFormat="1" ht="15">
      <c r="E80" s="191"/>
    </row>
    <row r="81" s="109" customFormat="1" ht="15">
      <c r="E81" s="191"/>
    </row>
    <row r="82" s="109" customFormat="1" ht="15">
      <c r="E82" s="191"/>
    </row>
    <row r="83" s="109" customFormat="1" ht="15">
      <c r="E83" s="191"/>
    </row>
    <row r="84" s="109" customFormat="1" ht="15">
      <c r="E84" s="191"/>
    </row>
    <row r="85" s="109" customFormat="1" ht="15">
      <c r="E85" s="191"/>
    </row>
    <row r="86" s="109" customFormat="1" ht="15">
      <c r="E86" s="191"/>
    </row>
    <row r="87" s="109" customFormat="1" ht="15">
      <c r="E87" s="191"/>
    </row>
    <row r="88" s="109" customFormat="1" ht="15">
      <c r="E88" s="191"/>
    </row>
    <row r="89" s="109" customFormat="1" ht="15">
      <c r="E89" s="191"/>
    </row>
    <row r="90" s="109" customFormat="1" ht="15"/>
    <row r="91" s="109" customFormat="1" ht="15"/>
    <row r="92" s="109" customFormat="1" ht="15"/>
    <row r="93" s="109" customFormat="1" ht="15"/>
    <row r="94" s="109" customFormat="1" ht="15"/>
    <row r="95" s="109" customFormat="1" ht="15"/>
    <row r="96" s="109" customFormat="1" ht="15"/>
    <row r="97" s="109" customFormat="1" ht="15"/>
    <row r="98" s="109" customFormat="1" ht="15"/>
    <row r="99" s="109" customFormat="1" ht="15"/>
    <row r="100" s="109" customFormat="1" ht="15"/>
    <row r="101" s="109" customFormat="1" ht="15"/>
    <row r="102" s="109" customFormat="1" ht="15"/>
    <row r="103" s="109" customFormat="1" ht="15"/>
    <row r="104" s="109" customFormat="1" ht="15"/>
    <row r="105" s="109" customFormat="1" ht="15"/>
    <row r="106" s="109" customFormat="1" ht="15"/>
    <row r="107" s="109" customFormat="1" ht="15"/>
    <row r="108" s="109" customFormat="1" ht="15"/>
    <row r="109" s="109" customFormat="1" ht="15"/>
    <row r="110" s="109" customFormat="1" ht="15"/>
    <row r="111" s="109" customFormat="1" ht="15"/>
    <row r="112" s="109" customFormat="1" ht="15"/>
    <row r="113" s="109" customFormat="1" ht="15"/>
    <row r="114" s="109" customFormat="1" ht="15"/>
    <row r="115" s="109" customFormat="1" ht="15"/>
    <row r="116" s="109" customFormat="1" ht="15"/>
    <row r="117" s="109" customFormat="1" ht="15"/>
    <row r="118" s="109" customFormat="1" ht="15"/>
    <row r="119" s="109" customFormat="1" ht="15"/>
    <row r="120" s="109" customFormat="1" ht="15"/>
    <row r="121" s="109" customFormat="1" ht="15"/>
    <row r="122" s="109" customFormat="1" ht="15"/>
    <row r="123" s="109" customFormat="1" ht="15"/>
    <row r="124" s="109" customFormat="1" ht="15"/>
    <row r="125" s="109" customFormat="1" ht="15"/>
    <row r="126" s="109" customFormat="1" ht="15"/>
    <row r="127" s="109" customFormat="1" ht="15"/>
    <row r="128" s="109" customFormat="1" ht="15"/>
    <row r="129" s="109" customFormat="1" ht="15"/>
    <row r="130" s="109" customFormat="1" ht="15"/>
    <row r="131" s="109" customFormat="1" ht="15"/>
    <row r="132" s="109" customFormat="1" ht="15"/>
    <row r="133" s="109" customFormat="1" ht="15"/>
    <row r="134" s="109" customFormat="1" ht="15"/>
    <row r="135" s="109" customFormat="1" ht="15"/>
    <row r="136" s="109" customFormat="1" ht="15"/>
    <row r="137" s="109" customFormat="1" ht="15"/>
    <row r="138" s="109" customFormat="1" ht="15"/>
    <row r="139" s="109" customFormat="1" ht="15"/>
    <row r="140" s="109" customFormat="1" ht="15"/>
    <row r="141" s="109" customFormat="1" ht="15"/>
    <row r="142" s="109" customFormat="1" ht="15"/>
    <row r="143" s="109" customFormat="1" ht="15"/>
    <row r="144" s="109" customFormat="1" ht="15"/>
    <row r="145" s="109" customFormat="1" ht="15"/>
    <row r="146" s="109" customFormat="1" ht="15"/>
    <row r="147" s="109" customFormat="1" ht="15"/>
    <row r="148" s="109" customFormat="1" ht="15"/>
    <row r="149" s="109" customFormat="1" ht="15"/>
    <row r="150" s="109" customFormat="1" ht="15"/>
    <row r="151" s="109" customFormat="1" ht="15"/>
    <row r="152" s="109" customFormat="1" ht="15"/>
    <row r="153" s="109" customFormat="1" ht="15"/>
    <row r="154" s="109" customFormat="1" ht="15"/>
    <row r="155" s="109" customFormat="1" ht="15"/>
    <row r="156" s="109" customFormat="1" ht="15"/>
    <row r="157" s="109" customFormat="1" ht="15"/>
    <row r="158" s="109" customFormat="1" ht="15"/>
    <row r="159" s="109" customFormat="1" ht="15"/>
    <row r="160" s="109" customFormat="1" ht="15"/>
    <row r="161" s="109" customFormat="1" ht="15"/>
    <row r="162" s="109" customFormat="1" ht="15"/>
    <row r="163" s="109" customFormat="1" ht="15"/>
    <row r="164" s="109" customFormat="1" ht="15"/>
    <row r="165" s="109" customFormat="1" ht="15"/>
    <row r="166" s="109" customFormat="1" ht="15"/>
    <row r="167" s="109" customFormat="1" ht="15"/>
    <row r="168" s="109" customFormat="1" ht="15"/>
    <row r="169" s="109" customFormat="1" ht="15"/>
    <row r="170" s="109" customFormat="1" ht="15"/>
    <row r="171" s="109" customFormat="1" ht="15"/>
    <row r="172" s="109" customFormat="1" ht="15"/>
    <row r="173" s="109" customFormat="1" ht="15"/>
    <row r="174" s="109" customFormat="1" ht="15"/>
    <row r="175" s="109" customFormat="1" ht="15"/>
    <row r="176" s="109" customFormat="1" ht="15"/>
    <row r="177" s="109" customFormat="1" ht="15"/>
    <row r="178" s="109" customFormat="1" ht="15"/>
    <row r="179" s="109" customFormat="1" ht="15"/>
    <row r="180" s="109" customFormat="1" ht="15"/>
    <row r="181" s="109" customFormat="1" ht="15"/>
    <row r="182" s="109" customFormat="1" ht="15"/>
    <row r="183" s="109" customFormat="1" ht="15"/>
    <row r="184" s="109" customFormat="1" ht="15"/>
    <row r="185" s="109" customFormat="1" ht="15"/>
    <row r="186" s="109" customFormat="1" ht="15"/>
    <row r="187" s="109" customFormat="1" ht="15"/>
    <row r="188" s="109" customFormat="1" ht="15"/>
    <row r="189" s="109" customFormat="1" ht="15"/>
    <row r="190" s="109" customFormat="1" ht="15"/>
    <row r="191" s="109" customFormat="1" ht="15"/>
    <row r="192" s="109" customFormat="1" ht="15"/>
    <row r="193" s="109" customFormat="1" ht="15"/>
    <row r="194" s="109" customFormat="1" ht="15"/>
    <row r="195" s="109" customFormat="1" ht="15"/>
    <row r="196" s="109" customFormat="1" ht="15"/>
    <row r="197" s="109" customFormat="1" ht="15"/>
    <row r="198" s="109" customFormat="1" ht="15"/>
    <row r="199" s="109" customFormat="1" ht="15"/>
    <row r="200" s="109" customFormat="1" ht="15"/>
    <row r="201" s="109" customFormat="1" ht="15"/>
    <row r="202" s="109" customFormat="1" ht="15"/>
    <row r="203" s="109" customFormat="1" ht="15"/>
    <row r="204" s="109" customFormat="1" ht="15"/>
    <row r="205" s="109" customFormat="1" ht="15"/>
    <row r="206" s="109" customFormat="1" ht="15"/>
    <row r="207" s="109" customFormat="1" ht="15"/>
    <row r="208" s="109" customFormat="1" ht="15"/>
    <row r="209" s="109" customFormat="1" ht="15"/>
    <row r="210" s="109" customFormat="1" ht="15"/>
    <row r="211" s="109" customFormat="1" ht="15"/>
    <row r="212" s="109" customFormat="1" ht="15"/>
    <row r="213" s="109" customFormat="1" ht="15"/>
    <row r="214" s="109" customFormat="1" ht="15"/>
    <row r="215" s="109" customFormat="1" ht="15"/>
    <row r="216" s="109" customFormat="1" ht="15"/>
    <row r="217" s="109" customFormat="1" ht="15"/>
    <row r="218" s="109" customFormat="1" ht="15"/>
    <row r="219" s="109" customFormat="1" ht="15"/>
    <row r="220" s="109" customFormat="1" ht="15"/>
    <row r="221" s="109" customFormat="1" ht="15"/>
    <row r="222" s="109" customFormat="1" ht="15"/>
    <row r="223" s="109" customFormat="1" ht="15"/>
    <row r="224" s="109" customFormat="1" ht="15"/>
    <row r="225" s="109" customFormat="1" ht="15"/>
    <row r="226" s="109" customFormat="1" ht="15"/>
    <row r="227" s="109" customFormat="1" ht="15"/>
    <row r="228" s="109" customFormat="1" ht="15"/>
    <row r="229" s="109" customFormat="1" ht="15"/>
    <row r="230" s="109" customFormat="1" ht="15"/>
    <row r="231" s="109" customFormat="1" ht="15"/>
    <row r="232" s="109" customFormat="1" ht="15"/>
    <row r="233" s="109" customFormat="1" ht="15"/>
    <row r="234" s="109" customFormat="1" ht="15"/>
    <row r="235" s="109" customFormat="1" ht="15"/>
    <row r="236" s="109" customFormat="1" ht="15"/>
    <row r="237" s="109" customFormat="1" ht="15"/>
    <row r="238" s="109" customFormat="1" ht="15"/>
    <row r="239" s="109" customFormat="1" ht="15"/>
    <row r="240" s="109" customFormat="1" ht="15"/>
    <row r="241" s="109" customFormat="1" ht="15"/>
    <row r="242" s="109" customFormat="1" ht="15"/>
    <row r="243" s="109" customFormat="1" ht="15"/>
    <row r="244" s="109" customFormat="1" ht="15"/>
    <row r="245" s="109" customFormat="1" ht="15"/>
    <row r="246" s="109" customFormat="1" ht="15"/>
    <row r="247" s="109" customFormat="1" ht="15"/>
    <row r="248" s="109" customFormat="1" ht="15"/>
    <row r="249" s="109" customFormat="1" ht="15"/>
    <row r="250" s="109" customFormat="1" ht="15"/>
    <row r="251" s="109" customFormat="1" ht="15"/>
    <row r="252" s="109" customFormat="1" ht="15"/>
    <row r="253" s="109" customFormat="1" ht="15"/>
    <row r="254" s="109" customFormat="1" ht="15"/>
    <row r="255" s="109" customFormat="1" ht="15"/>
    <row r="256" s="109" customFormat="1" ht="15"/>
    <row r="257" s="109" customFormat="1" ht="15"/>
    <row r="258" s="109" customFormat="1" ht="15"/>
    <row r="259" s="109" customFormat="1" ht="15"/>
    <row r="260" s="109" customFormat="1" ht="15"/>
    <row r="261" s="109" customFormat="1" ht="15"/>
    <row r="262" s="109" customFormat="1" ht="15"/>
    <row r="263" s="109" customFormat="1" ht="15"/>
    <row r="264" s="109" customFormat="1" ht="15"/>
    <row r="265" s="109" customFormat="1" ht="15"/>
    <row r="266" s="109" customFormat="1" ht="15"/>
    <row r="267" s="109" customFormat="1" ht="15"/>
    <row r="268" s="109" customFormat="1" ht="15"/>
    <row r="269" s="109" customFormat="1" ht="15"/>
    <row r="270" s="109" customFormat="1" ht="15"/>
    <row r="271" s="109" customFormat="1" ht="15"/>
    <row r="272" s="109" customFormat="1" ht="15"/>
    <row r="273" s="109" customFormat="1" ht="15"/>
    <row r="274" s="109" customFormat="1" ht="15"/>
    <row r="275" s="109" customFormat="1" ht="15"/>
    <row r="276" s="109" customFormat="1" ht="15"/>
    <row r="277" s="109" customFormat="1" ht="15"/>
    <row r="278" s="109" customFormat="1" ht="15"/>
    <row r="279" s="109" customFormat="1" ht="15"/>
    <row r="280" s="109" customFormat="1" ht="15"/>
    <row r="281" s="109" customFormat="1" ht="15"/>
    <row r="282" s="109" customFormat="1" ht="15"/>
    <row r="283" s="109" customFormat="1" ht="15"/>
    <row r="284" s="109" customFormat="1" ht="15"/>
    <row r="285" s="109" customFormat="1" ht="15"/>
    <row r="286" s="109" customFormat="1" ht="15"/>
    <row r="287" s="109" customFormat="1" ht="15"/>
    <row r="288" s="109" customFormat="1" ht="15"/>
    <row r="289" s="109" customFormat="1" ht="15"/>
    <row r="290" s="109" customFormat="1" ht="15"/>
    <row r="291" s="109" customFormat="1" ht="15"/>
    <row r="292" s="109" customFormat="1" ht="15"/>
    <row r="293" s="109" customFormat="1" ht="15"/>
    <row r="294" s="109" customFormat="1" ht="15"/>
    <row r="295" s="109" customFormat="1" ht="15"/>
    <row r="296" s="109" customFormat="1" ht="15"/>
    <row r="297" s="109" customFormat="1" ht="15"/>
    <row r="298" s="109" customFormat="1" ht="15"/>
    <row r="299" s="109" customFormat="1" ht="15"/>
    <row r="300" s="109" customFormat="1" ht="15"/>
    <row r="301" s="109" customFormat="1" ht="15"/>
    <row r="302" s="109" customFormat="1" ht="15"/>
    <row r="303" s="109" customFormat="1" ht="15"/>
    <row r="304" s="109" customFormat="1" ht="15"/>
    <row r="305" s="109" customFormat="1" ht="15"/>
    <row r="306" s="109" customFormat="1" ht="15"/>
    <row r="307" s="109" customFormat="1" ht="15"/>
    <row r="308" s="109" customFormat="1" ht="15"/>
    <row r="309" s="109" customFormat="1" ht="15"/>
    <row r="310" s="109" customFormat="1" ht="15"/>
    <row r="311" s="109" customFormat="1" ht="15"/>
    <row r="312" s="109" customFormat="1" ht="15"/>
    <row r="313" s="109" customFormat="1" ht="15"/>
    <row r="314" s="109" customFormat="1" ht="15"/>
    <row r="315" s="109" customFormat="1" ht="15"/>
    <row r="316" s="109" customFormat="1" ht="15"/>
    <row r="317" s="109" customFormat="1" ht="15"/>
    <row r="318" s="109" customFormat="1" ht="15"/>
    <row r="319" s="109" customFormat="1" ht="15"/>
    <row r="320" s="109" customFormat="1" ht="15"/>
    <row r="321" s="109" customFormat="1" ht="15"/>
    <row r="322" s="109" customFormat="1" ht="15"/>
    <row r="323" s="109" customFormat="1" ht="15"/>
    <row r="324" s="109" customFormat="1" ht="15"/>
    <row r="325" s="109" customFormat="1" ht="15"/>
    <row r="326" s="109" customFormat="1" ht="15"/>
    <row r="327" s="109" customFormat="1" ht="15"/>
    <row r="328" s="109" customFormat="1" ht="15"/>
    <row r="329" s="109" customFormat="1" ht="15"/>
    <row r="330" s="109" customFormat="1" ht="15"/>
    <row r="331" s="109" customFormat="1" ht="15"/>
    <row r="332" s="109" customFormat="1" ht="15"/>
    <row r="333" s="109" customFormat="1" ht="15"/>
    <row r="334" s="109" customFormat="1" ht="15"/>
    <row r="335" s="109" customFormat="1" ht="15"/>
    <row r="336" s="109" customFormat="1" ht="15"/>
    <row r="337" s="109" customFormat="1" ht="15"/>
    <row r="338" s="109" customFormat="1" ht="15"/>
    <row r="339" s="109" customFormat="1" ht="15"/>
    <row r="340" s="109" customFormat="1" ht="15"/>
    <row r="341" s="109" customFormat="1" ht="15"/>
    <row r="342" s="109" customFormat="1" ht="15"/>
    <row r="343" s="109" customFormat="1" ht="15"/>
    <row r="344" s="109" customFormat="1" ht="15"/>
    <row r="345" s="109" customFormat="1" ht="15"/>
    <row r="346" s="109" customFormat="1" ht="15"/>
    <row r="347" s="109" customFormat="1" ht="15"/>
    <row r="348" s="109" customFormat="1" ht="15"/>
    <row r="349" s="109" customFormat="1" ht="15"/>
    <row r="350" s="109" customFormat="1" ht="15"/>
    <row r="351" s="109" customFormat="1" ht="15"/>
    <row r="352" s="109" customFormat="1" ht="15"/>
    <row r="353" s="109" customFormat="1" ht="15"/>
    <row r="354" s="109" customFormat="1" ht="15"/>
    <row r="355" s="109" customFormat="1" ht="15"/>
    <row r="356" s="109" customFormat="1" ht="15"/>
    <row r="357" s="109" customFormat="1" ht="15"/>
    <row r="358" s="109" customFormat="1" ht="15"/>
    <row r="359" s="109" customFormat="1" ht="15"/>
    <row r="360" s="109" customFormat="1" ht="15"/>
    <row r="361" s="109" customFormat="1" ht="15"/>
    <row r="362" s="109" customFormat="1" ht="15"/>
    <row r="363" s="109" customFormat="1" ht="15"/>
    <row r="364" s="109" customFormat="1" ht="15"/>
    <row r="365" s="109" customFormat="1" ht="15"/>
    <row r="366" s="109" customFormat="1" ht="15"/>
    <row r="367" s="109" customFormat="1" ht="15"/>
    <row r="368" s="109" customFormat="1" ht="15"/>
    <row r="369" s="109" customFormat="1" ht="15"/>
    <row r="370" s="109" customFormat="1" ht="15"/>
    <row r="371" s="109" customFormat="1" ht="15"/>
    <row r="372" s="109" customFormat="1" ht="15"/>
    <row r="373" s="109" customFormat="1" ht="15"/>
    <row r="374" s="109" customFormat="1" ht="15"/>
    <row r="375" s="109" customFormat="1" ht="15"/>
    <row r="376" s="109" customFormat="1" ht="15"/>
    <row r="377" s="109" customFormat="1" ht="15"/>
    <row r="378" s="109" customFormat="1" ht="15"/>
    <row r="379" s="109" customFormat="1" ht="15"/>
    <row r="380" s="109" customFormat="1" ht="15"/>
    <row r="381" s="109" customFormat="1" ht="15"/>
    <row r="382" s="109" customFormat="1" ht="15"/>
    <row r="383" s="109" customFormat="1" ht="15"/>
    <row r="384" s="109" customFormat="1" ht="15"/>
    <row r="385" s="109" customFormat="1" ht="15"/>
    <row r="386" s="109" customFormat="1" ht="15"/>
    <row r="387" s="109" customFormat="1" ht="15"/>
    <row r="388" s="109" customFormat="1" ht="15"/>
    <row r="389" s="109" customFormat="1" ht="15"/>
    <row r="390" s="109" customFormat="1" ht="15"/>
    <row r="391" s="109" customFormat="1" ht="15"/>
    <row r="392" s="109" customFormat="1" ht="15"/>
    <row r="393" s="109" customFormat="1" ht="15"/>
    <row r="394" s="109" customFormat="1" ht="15"/>
    <row r="395" s="109" customFormat="1" ht="15"/>
    <row r="396" s="109" customFormat="1" ht="15"/>
    <row r="397" s="109" customFormat="1" ht="15"/>
    <row r="398" s="109" customFormat="1" ht="15"/>
    <row r="399" s="109" customFormat="1" ht="15"/>
    <row r="400" s="109" customFormat="1" ht="15"/>
    <row r="401" s="109" customFormat="1" ht="15"/>
    <row r="402" s="109" customFormat="1" ht="15"/>
    <row r="403" s="109" customFormat="1" ht="15"/>
    <row r="404" s="109" customFormat="1" ht="15"/>
    <row r="405" s="109" customFormat="1" ht="15"/>
    <row r="406" s="109" customFormat="1" ht="15"/>
    <row r="407" s="109" customFormat="1" ht="15"/>
    <row r="408" s="109" customFormat="1" ht="15"/>
    <row r="409" s="109" customFormat="1" ht="15"/>
    <row r="410" s="109" customFormat="1" ht="15"/>
    <row r="411" s="109" customFormat="1" ht="15"/>
    <row r="412" s="109" customFormat="1" ht="15"/>
    <row r="413" s="109" customFormat="1" ht="15"/>
    <row r="414" s="109" customFormat="1" ht="15"/>
    <row r="415" s="109" customFormat="1" ht="15"/>
    <row r="416" s="109" customFormat="1" ht="15"/>
    <row r="417" s="109" customFormat="1" ht="15"/>
    <row r="418" s="109" customFormat="1" ht="15"/>
    <row r="419" s="109" customFormat="1" ht="15"/>
    <row r="420" s="109" customFormat="1" ht="15"/>
    <row r="421" s="109" customFormat="1" ht="15"/>
    <row r="422" s="109" customFormat="1" ht="15"/>
    <row r="423" s="109" customFormat="1" ht="15"/>
    <row r="424" s="109" customFormat="1" ht="15"/>
    <row r="425" s="109" customFormat="1" ht="15"/>
    <row r="426" s="109" customFormat="1" ht="15"/>
    <row r="427" s="109" customFormat="1" ht="15"/>
    <row r="428" s="109" customFormat="1" ht="15"/>
    <row r="429" s="109" customFormat="1" ht="15"/>
    <row r="430" s="109" customFormat="1" ht="15"/>
    <row r="431" s="109" customFormat="1" ht="15"/>
    <row r="432" s="109" customFormat="1" ht="15"/>
    <row r="433" s="109" customFormat="1" ht="15"/>
    <row r="434" s="109" customFormat="1" ht="15"/>
    <row r="435" s="109" customFormat="1" ht="15"/>
    <row r="436" s="109" customFormat="1" ht="15"/>
    <row r="437" s="109" customFormat="1" ht="15"/>
    <row r="438" s="109" customFormat="1" ht="15"/>
    <row r="439" s="109" customFormat="1" ht="15"/>
    <row r="440" s="109" customFormat="1" ht="15"/>
    <row r="441" s="109" customFormat="1" ht="15"/>
    <row r="442" s="109" customFormat="1" ht="15"/>
    <row r="443" s="109" customFormat="1" ht="15"/>
    <row r="444" s="109" customFormat="1" ht="15"/>
    <row r="445" s="109" customFormat="1" ht="15"/>
    <row r="446" s="109" customFormat="1" ht="15"/>
    <row r="447" s="109" customFormat="1" ht="15"/>
    <row r="448" s="109" customFormat="1" ht="15"/>
    <row r="449" s="109" customFormat="1" ht="15"/>
    <row r="450" s="109" customFormat="1" ht="15"/>
    <row r="451" s="109" customFormat="1" ht="15"/>
    <row r="452" s="109" customFormat="1" ht="15"/>
    <row r="453" s="109" customFormat="1" ht="15"/>
    <row r="454" s="109" customFormat="1" ht="15"/>
    <row r="455" s="109" customFormat="1" ht="15"/>
    <row r="456" s="109" customFormat="1" ht="15"/>
    <row r="457" s="109" customFormat="1" ht="15"/>
    <row r="458" s="109" customFormat="1" ht="15"/>
    <row r="459" s="109" customFormat="1" ht="15"/>
    <row r="460" s="109" customFormat="1" ht="15"/>
    <row r="461" s="109" customFormat="1" ht="15"/>
    <row r="462" s="109" customFormat="1" ht="15"/>
    <row r="463" s="109" customFormat="1" ht="15"/>
    <row r="464" s="109" customFormat="1" ht="15"/>
    <row r="465" s="109" customFormat="1" ht="15"/>
    <row r="466" s="109" customFormat="1" ht="15"/>
    <row r="467" s="109" customFormat="1" ht="15"/>
    <row r="468" s="109" customFormat="1" ht="15"/>
    <row r="469" s="109" customFormat="1" ht="15"/>
    <row r="470" s="109" customFormat="1" ht="15"/>
    <row r="471" s="109" customFormat="1" ht="15"/>
    <row r="472" s="109" customFormat="1" ht="15"/>
    <row r="473" s="109" customFormat="1" ht="15"/>
    <row r="474" s="109" customFormat="1" ht="15"/>
    <row r="475" s="109" customFormat="1" ht="15"/>
    <row r="476" s="109" customFormat="1" ht="15"/>
    <row r="477" s="109" customFormat="1" ht="15"/>
    <row r="478" s="109" customFormat="1" ht="15"/>
    <row r="479" s="109" customFormat="1" ht="15"/>
    <row r="480" s="109" customFormat="1" ht="15"/>
    <row r="481" s="109" customFormat="1" ht="15"/>
    <row r="482" s="109" customFormat="1" ht="15"/>
    <row r="483" s="109" customFormat="1" ht="15"/>
    <row r="484" s="109" customFormat="1" ht="15"/>
    <row r="485" s="109" customFormat="1" ht="15"/>
    <row r="486" s="109" customFormat="1" ht="15"/>
    <row r="487" s="109" customFormat="1" ht="15"/>
    <row r="488" s="109" customFormat="1" ht="15"/>
    <row r="489" s="109" customFormat="1" ht="15"/>
    <row r="490" s="109" customFormat="1" ht="15"/>
    <row r="491" s="109" customFormat="1" ht="15"/>
    <row r="492" s="109" customFormat="1" ht="15"/>
    <row r="493" s="109" customFormat="1" ht="15"/>
    <row r="494" s="109" customFormat="1" ht="15"/>
    <row r="495" s="109" customFormat="1" ht="15"/>
    <row r="496" s="109" customFormat="1" ht="15"/>
    <row r="497" s="109" customFormat="1" ht="15"/>
    <row r="498" s="109" customFormat="1" ht="15"/>
    <row r="499" s="109" customFormat="1" ht="15"/>
    <row r="500" s="109" customFormat="1" ht="15"/>
    <row r="501" s="109" customFormat="1" ht="15"/>
    <row r="502" s="109" customFormat="1" ht="15"/>
    <row r="503" s="109" customFormat="1" ht="15"/>
    <row r="504" s="109" customFormat="1" ht="15"/>
    <row r="505" s="109" customFormat="1" ht="15"/>
    <row r="506" s="109" customFormat="1" ht="15"/>
    <row r="507" s="109" customFormat="1" ht="15"/>
    <row r="508" s="109" customFormat="1" ht="15"/>
    <row r="509" s="109" customFormat="1" ht="15"/>
    <row r="510" s="109" customFormat="1" ht="15"/>
    <row r="511" s="109" customFormat="1" ht="15"/>
    <row r="512" s="109" customFormat="1" ht="15"/>
    <row r="513" s="109" customFormat="1" ht="15"/>
    <row r="514" s="109" customFormat="1" ht="15"/>
    <row r="515" s="109" customFormat="1" ht="15"/>
    <row r="516" s="109" customFormat="1" ht="15"/>
    <row r="517" s="109" customFormat="1" ht="15"/>
    <row r="518" s="109" customFormat="1" ht="15"/>
    <row r="519" s="109" customFormat="1" ht="15"/>
    <row r="520" s="109" customFormat="1" ht="15"/>
    <row r="521" s="109" customFormat="1" ht="15"/>
    <row r="522" s="109" customFormat="1" ht="15"/>
    <row r="523" s="109" customFormat="1" ht="15"/>
    <row r="524" s="109" customFormat="1" ht="15"/>
    <row r="525" s="109" customFormat="1" ht="15"/>
    <row r="526" s="109" customFormat="1" ht="15"/>
    <row r="527" s="109" customFormat="1" ht="15"/>
    <row r="528" s="109" customFormat="1" ht="15"/>
    <row r="529" s="109" customFormat="1" ht="15"/>
    <row r="530" s="109" customFormat="1" ht="15"/>
    <row r="531" s="109" customFormat="1" ht="15"/>
    <row r="532" s="109" customFormat="1" ht="15"/>
    <row r="533" s="109" customFormat="1" ht="15"/>
    <row r="534" s="109" customFormat="1" ht="15"/>
    <row r="535" s="109" customFormat="1" ht="15"/>
    <row r="536" s="109" customFormat="1" ht="15"/>
    <row r="537" s="109" customFormat="1" ht="15"/>
    <row r="538" s="109" customFormat="1" ht="15"/>
    <row r="539" s="109" customFormat="1" ht="15"/>
    <row r="540" s="109" customFormat="1" ht="15"/>
    <row r="541" s="109" customFormat="1" ht="15"/>
    <row r="542" s="109" customFormat="1" ht="15"/>
    <row r="543" s="109" customFormat="1" ht="15"/>
    <row r="544" s="109" customFormat="1" ht="15"/>
    <row r="545" s="109" customFormat="1" ht="15"/>
    <row r="546" s="109" customFormat="1" ht="15"/>
    <row r="547" s="109" customFormat="1" ht="15"/>
    <row r="548" s="109" customFormat="1" ht="15"/>
    <row r="549" s="109" customFormat="1" ht="15"/>
    <row r="550" s="109" customFormat="1" ht="15"/>
    <row r="551" s="109" customFormat="1" ht="15"/>
    <row r="552" s="109" customFormat="1" ht="15"/>
    <row r="553" s="109" customFormat="1" ht="15"/>
    <row r="554" s="109" customFormat="1" ht="15"/>
    <row r="555" s="109" customFormat="1" ht="15"/>
    <row r="556" s="109" customFormat="1" ht="15"/>
    <row r="557" s="109" customFormat="1" ht="15"/>
    <row r="558" s="109" customFormat="1" ht="15"/>
    <row r="559" s="109" customFormat="1" ht="15"/>
    <row r="560" s="109" customFormat="1" ht="15"/>
    <row r="561" s="109" customFormat="1" ht="15"/>
    <row r="562" s="109" customFormat="1" ht="15"/>
    <row r="563" s="109" customFormat="1" ht="15"/>
    <row r="564" s="109" customFormat="1" ht="15"/>
    <row r="565" s="109" customFormat="1" ht="15"/>
    <row r="566" s="109" customFormat="1" ht="15"/>
    <row r="567" s="109" customFormat="1" ht="15"/>
    <row r="568" s="109" customFormat="1" ht="15"/>
    <row r="569" s="109" customFormat="1" ht="15"/>
    <row r="570" s="109" customFormat="1" ht="15"/>
    <row r="571" s="109" customFormat="1" ht="15"/>
    <row r="572" s="109" customFormat="1" ht="15"/>
    <row r="573" s="109" customFormat="1" ht="15"/>
    <row r="574" s="109" customFormat="1" ht="15"/>
    <row r="575" s="109" customFormat="1" ht="15"/>
    <row r="576" s="109" customFormat="1" ht="15"/>
    <row r="577" s="109" customFormat="1" ht="15"/>
    <row r="578" s="109" customFormat="1" ht="15"/>
    <row r="579" s="109" customFormat="1" ht="15"/>
    <row r="580" s="109" customFormat="1" ht="15"/>
    <row r="581" s="109" customFormat="1" ht="15"/>
    <row r="582" s="109" customFormat="1" ht="15"/>
    <row r="583" s="109" customFormat="1" ht="15"/>
    <row r="584" s="109" customFormat="1" ht="15"/>
    <row r="585" s="109" customFormat="1" ht="15"/>
    <row r="586" s="109" customFormat="1" ht="15"/>
    <row r="587" s="109" customFormat="1" ht="15"/>
    <row r="588" s="109" customFormat="1" ht="15"/>
    <row r="589" s="109" customFormat="1" ht="15"/>
    <row r="590" s="109" customFormat="1" ht="15"/>
    <row r="591" s="109" customFormat="1" ht="15"/>
    <row r="592" s="109" customFormat="1" ht="15"/>
    <row r="593" s="109" customFormat="1" ht="15"/>
    <row r="594" s="109" customFormat="1" ht="15"/>
    <row r="595" s="109" customFormat="1" ht="15"/>
    <row r="596" s="109" customFormat="1" ht="15"/>
    <row r="597" s="109" customFormat="1" ht="15"/>
    <row r="598" s="109" customFormat="1" ht="15"/>
    <row r="599" s="109" customFormat="1" ht="15"/>
    <row r="600" s="109" customFormat="1" ht="15"/>
    <row r="601" s="109" customFormat="1" ht="15"/>
    <row r="602" s="109" customFormat="1" ht="15"/>
    <row r="603" s="109" customFormat="1" ht="15"/>
    <row r="604" s="109" customFormat="1" ht="15"/>
    <row r="605" s="109" customFormat="1" ht="15"/>
    <row r="606" s="109" customFormat="1" ht="15"/>
    <row r="607" s="109" customFormat="1" ht="15"/>
    <row r="608" s="109" customFormat="1" ht="15"/>
    <row r="609" s="109" customFormat="1" ht="15"/>
    <row r="610" s="109" customFormat="1" ht="15"/>
    <row r="611" s="109" customFormat="1" ht="15"/>
    <row r="612" s="109" customFormat="1" ht="15"/>
    <row r="613" s="109" customFormat="1" ht="15"/>
    <row r="614" s="109" customFormat="1" ht="15"/>
    <row r="615" s="109" customFormat="1" ht="15"/>
    <row r="616" s="109" customFormat="1" ht="15"/>
    <row r="617" s="109" customFormat="1" ht="15"/>
    <row r="618" s="109" customFormat="1" ht="15"/>
    <row r="619" s="109" customFormat="1" ht="15"/>
    <row r="620" s="109" customFormat="1" ht="15"/>
    <row r="621" s="109" customFormat="1" ht="15"/>
    <row r="622" s="109" customFormat="1" ht="15"/>
    <row r="623" s="109" customFormat="1" ht="15"/>
    <row r="624" s="109" customFormat="1" ht="15"/>
    <row r="625" s="109" customFormat="1" ht="15"/>
    <row r="626" s="109" customFormat="1" ht="15"/>
    <row r="627" s="109" customFormat="1" ht="15"/>
    <row r="628" s="109" customFormat="1" ht="15"/>
    <row r="629" s="109" customFormat="1" ht="15"/>
    <row r="630" s="109" customFormat="1" ht="15"/>
    <row r="631" s="109" customFormat="1" ht="15"/>
    <row r="632" s="109" customFormat="1" ht="15"/>
    <row r="633" s="109" customFormat="1" ht="15"/>
    <row r="634" s="109" customFormat="1" ht="15"/>
    <row r="635" s="109" customFormat="1" ht="15"/>
    <row r="636" s="109" customFormat="1" ht="15"/>
    <row r="637" s="109" customFormat="1" ht="15"/>
    <row r="638" s="109" customFormat="1" ht="15"/>
    <row r="639" s="109" customFormat="1" ht="15"/>
    <row r="640" s="109" customFormat="1" ht="15"/>
    <row r="641" s="109" customFormat="1" ht="15"/>
    <row r="642" s="109" customFormat="1" ht="15"/>
    <row r="643" s="109" customFormat="1" ht="15"/>
    <row r="644" s="109" customFormat="1" ht="15"/>
    <row r="645" s="109" customFormat="1" ht="15"/>
    <row r="646" s="109" customFormat="1" ht="15"/>
    <row r="647" s="109" customFormat="1" ht="15"/>
    <row r="648" s="109" customFormat="1" ht="15"/>
    <row r="649" s="109" customFormat="1" ht="15"/>
    <row r="650" s="109" customFormat="1" ht="15"/>
    <row r="651" s="109" customFormat="1" ht="15"/>
    <row r="652" s="109" customFormat="1" ht="15"/>
    <row r="653" s="109" customFormat="1" ht="15"/>
    <row r="654" s="109" customFormat="1" ht="15"/>
    <row r="655" s="109" customFormat="1" ht="15"/>
    <row r="656" s="109" customFormat="1" ht="15"/>
    <row r="657" s="109" customFormat="1" ht="15"/>
    <row r="658" s="109" customFormat="1" ht="15"/>
    <row r="659" s="109" customFormat="1" ht="15"/>
    <row r="660" s="109" customFormat="1" ht="15"/>
    <row r="661" s="109" customFormat="1" ht="15"/>
    <row r="662" s="109" customFormat="1" ht="15"/>
    <row r="663" s="109" customFormat="1" ht="15"/>
    <row r="664" s="109" customFormat="1" ht="15"/>
    <row r="665" s="109" customFormat="1" ht="15"/>
    <row r="666" s="109" customFormat="1" ht="15"/>
    <row r="667" s="109" customFormat="1" ht="15"/>
    <row r="668" s="109" customFormat="1" ht="15"/>
    <row r="669" s="109" customFormat="1" ht="15"/>
    <row r="670" s="109" customFormat="1" ht="15"/>
    <row r="671" s="109" customFormat="1" ht="15"/>
    <row r="672" s="109" customFormat="1" ht="15"/>
    <row r="673" s="109" customFormat="1" ht="15"/>
    <row r="674" s="109" customFormat="1" ht="15"/>
    <row r="675" s="109" customFormat="1" ht="15"/>
    <row r="676" s="109" customFormat="1" ht="15"/>
    <row r="677" s="109" customFormat="1" ht="15"/>
    <row r="678" s="109" customFormat="1" ht="15"/>
    <row r="679" s="109" customFormat="1" ht="15"/>
    <row r="680" s="109" customFormat="1" ht="15"/>
    <row r="681" s="109" customFormat="1" ht="15"/>
    <row r="682" s="109" customFormat="1" ht="15"/>
    <row r="683" s="109" customFormat="1" ht="15"/>
    <row r="684" s="109" customFormat="1" ht="15"/>
    <row r="685" s="109" customFormat="1" ht="15"/>
    <row r="686" s="109" customFormat="1" ht="15"/>
    <row r="687" s="109" customFormat="1" ht="15"/>
    <row r="688" s="109" customFormat="1" ht="15"/>
    <row r="689" s="109" customFormat="1" ht="15"/>
    <row r="690" s="109" customFormat="1" ht="15"/>
    <row r="691" s="109" customFormat="1" ht="15"/>
    <row r="692" s="109" customFormat="1" ht="15"/>
    <row r="693" s="109" customFormat="1" ht="15"/>
    <row r="694" s="109" customFormat="1" ht="15"/>
    <row r="695" s="109" customFormat="1" ht="15"/>
    <row r="696" s="109" customFormat="1" ht="15"/>
    <row r="697" s="109" customFormat="1" ht="15"/>
    <row r="698" s="109" customFormat="1" ht="15"/>
    <row r="699" s="109" customFormat="1" ht="15"/>
    <row r="700" s="109" customFormat="1" ht="15"/>
    <row r="701" s="109" customFormat="1" ht="15"/>
    <row r="702" s="109" customFormat="1" ht="15"/>
    <row r="703" s="109" customFormat="1" ht="15"/>
    <row r="704" s="109" customFormat="1" ht="15"/>
    <row r="705" s="109" customFormat="1" ht="15"/>
    <row r="706" s="109" customFormat="1" ht="15"/>
    <row r="707" s="109" customFormat="1" ht="15"/>
    <row r="708" s="109" customFormat="1" ht="15"/>
    <row r="709" s="109" customFormat="1" ht="15"/>
    <row r="710" s="109" customFormat="1" ht="15"/>
    <row r="711" s="109" customFormat="1" ht="15"/>
    <row r="712" s="109" customFormat="1" ht="15"/>
    <row r="713" s="109" customFormat="1" ht="15"/>
    <row r="714" s="109" customFormat="1" ht="15"/>
    <row r="715" s="109" customFormat="1" ht="15"/>
    <row r="716" s="109" customFormat="1" ht="15"/>
    <row r="717" s="109" customFormat="1" ht="15"/>
    <row r="718" s="109" customFormat="1" ht="15"/>
    <row r="719" s="109" customFormat="1" ht="15"/>
    <row r="720" s="109" customFormat="1" ht="15"/>
    <row r="721" s="109" customFormat="1" ht="15"/>
    <row r="722" s="109" customFormat="1" ht="15"/>
    <row r="723" s="109" customFormat="1" ht="15"/>
    <row r="724" s="109" customFormat="1" ht="15"/>
    <row r="725" s="109" customFormat="1" ht="15"/>
    <row r="726" s="109" customFormat="1" ht="15"/>
    <row r="727" s="109" customFormat="1" ht="15"/>
    <row r="728" s="109" customFormat="1" ht="15"/>
    <row r="729" s="109" customFormat="1" ht="15"/>
    <row r="730" s="109" customFormat="1" ht="15"/>
    <row r="731" s="109" customFormat="1" ht="15"/>
    <row r="732" s="109" customFormat="1" ht="15"/>
    <row r="733" s="109" customFormat="1" ht="15"/>
    <row r="734" s="109" customFormat="1" ht="15"/>
    <row r="735" s="109" customFormat="1" ht="15"/>
    <row r="736" s="109" customFormat="1" ht="15"/>
    <row r="737" s="109" customFormat="1" ht="15"/>
    <row r="738" s="109" customFormat="1" ht="15"/>
    <row r="739" s="109" customFormat="1" ht="15"/>
    <row r="740" s="109" customFormat="1" ht="15"/>
    <row r="741" s="109" customFormat="1" ht="15"/>
    <row r="742" s="109" customFormat="1" ht="15"/>
    <row r="743" s="109" customFormat="1" ht="15"/>
    <row r="744" s="109" customFormat="1" ht="15"/>
    <row r="745" s="109" customFormat="1" ht="15"/>
    <row r="746" s="109" customFormat="1" ht="15"/>
    <row r="747" s="109" customFormat="1" ht="15"/>
    <row r="748" s="109" customFormat="1" ht="15"/>
    <row r="749" s="109" customFormat="1" ht="15"/>
    <row r="750" s="109" customFormat="1" ht="15"/>
    <row r="751" s="109" customFormat="1" ht="15"/>
    <row r="752" s="109" customFormat="1" ht="15"/>
    <row r="753" s="109" customFormat="1" ht="15"/>
    <row r="754" s="109" customFormat="1" ht="15"/>
    <row r="755" s="109" customFormat="1" ht="15"/>
    <row r="756" s="109" customFormat="1" ht="15"/>
    <row r="757" s="109" customFormat="1" ht="15"/>
    <row r="758" s="109" customFormat="1" ht="15"/>
    <row r="759" s="109" customFormat="1" ht="15"/>
    <row r="760" s="109" customFormat="1" ht="15"/>
    <row r="761" s="109" customFormat="1" ht="15"/>
    <row r="762" s="109" customFormat="1" ht="15"/>
    <row r="763" s="109" customFormat="1" ht="15"/>
    <row r="764" s="109" customFormat="1" ht="15"/>
    <row r="765" s="109" customFormat="1" ht="15"/>
    <row r="766" s="109" customFormat="1" ht="15"/>
    <row r="767" s="109" customFormat="1" ht="15"/>
    <row r="768" s="109" customFormat="1" ht="15"/>
    <row r="769" s="109" customFormat="1" ht="15"/>
    <row r="770" s="109" customFormat="1" ht="15"/>
    <row r="771" s="109" customFormat="1" ht="15"/>
    <row r="772" s="109" customFormat="1" ht="15"/>
    <row r="773" s="109" customFormat="1" ht="15"/>
    <row r="774" s="109" customFormat="1" ht="15"/>
    <row r="775" s="109" customFormat="1" ht="15"/>
    <row r="776" s="109" customFormat="1" ht="15"/>
    <row r="777" s="109" customFormat="1" ht="15"/>
    <row r="778" s="109" customFormat="1" ht="15"/>
    <row r="779" s="109" customFormat="1" ht="15"/>
    <row r="780" s="109" customFormat="1" ht="15"/>
    <row r="781" s="109" customFormat="1" ht="15"/>
    <row r="782" s="109" customFormat="1" ht="15"/>
    <row r="783" s="109" customFormat="1" ht="15"/>
    <row r="784" s="109" customFormat="1" ht="15"/>
    <row r="785" s="109" customFormat="1" ht="15"/>
    <row r="786" s="109" customFormat="1" ht="15"/>
    <row r="787" s="109" customFormat="1" ht="15"/>
    <row r="788" s="109" customFormat="1" ht="15"/>
    <row r="789" s="109" customFormat="1" ht="15"/>
    <row r="790" s="109" customFormat="1" ht="15"/>
    <row r="791" s="109" customFormat="1" ht="15"/>
    <row r="792" s="109" customFormat="1" ht="15"/>
    <row r="793" s="109" customFormat="1" ht="15"/>
    <row r="794" s="109" customFormat="1" ht="15"/>
    <row r="795" s="109" customFormat="1" ht="15"/>
    <row r="796" s="109" customFormat="1" ht="15"/>
    <row r="797" s="109" customFormat="1" ht="15"/>
    <row r="798" s="109" customFormat="1" ht="15"/>
    <row r="799" s="109" customFormat="1" ht="15"/>
    <row r="800" s="109" customFormat="1" ht="15"/>
    <row r="801" s="109" customFormat="1" ht="15"/>
    <row r="802" s="109" customFormat="1" ht="15"/>
    <row r="803" s="109" customFormat="1" ht="15"/>
    <row r="804" s="109" customFormat="1" ht="15"/>
    <row r="805" s="109" customFormat="1" ht="15"/>
    <row r="806" s="109" customFormat="1" ht="15"/>
    <row r="807" s="109" customFormat="1" ht="15"/>
    <row r="808" s="109" customFormat="1" ht="15"/>
    <row r="809" s="109" customFormat="1" ht="15"/>
    <row r="810" s="109" customFormat="1" ht="15"/>
    <row r="811" s="109" customFormat="1" ht="15"/>
    <row r="812" s="109" customFormat="1" ht="15"/>
    <row r="813" s="109" customFormat="1" ht="15"/>
    <row r="814" s="109" customFormat="1" ht="15"/>
    <row r="815" s="109" customFormat="1" ht="15"/>
    <row r="816" s="109" customFormat="1" ht="15"/>
    <row r="817" s="109" customFormat="1" ht="15"/>
    <row r="818" s="109" customFormat="1" ht="15"/>
    <row r="819" s="109" customFormat="1" ht="15"/>
    <row r="820" s="109" customFormat="1" ht="15"/>
    <row r="821" s="109" customFormat="1" ht="15"/>
    <row r="822" s="109" customFormat="1" ht="15"/>
    <row r="823" s="109" customFormat="1" ht="15"/>
    <row r="824" s="109" customFormat="1" ht="15"/>
    <row r="825" s="109" customFormat="1" ht="15"/>
    <row r="826" s="109" customFormat="1" ht="15"/>
    <row r="827" s="109" customFormat="1" ht="15"/>
    <row r="828" s="109" customFormat="1" ht="15"/>
    <row r="829" s="109" customFormat="1" ht="15"/>
    <row r="830" s="109" customFormat="1" ht="15"/>
    <row r="831" s="109" customFormat="1" ht="15"/>
    <row r="832" s="109" customFormat="1" ht="15"/>
    <row r="833" s="109" customFormat="1" ht="15"/>
    <row r="834" s="109" customFormat="1" ht="15"/>
    <row r="835" s="109" customFormat="1" ht="15"/>
    <row r="836" s="109" customFormat="1" ht="15"/>
    <row r="837" s="109" customFormat="1" ht="15"/>
    <row r="838" s="109" customFormat="1" ht="15"/>
    <row r="839" s="109" customFormat="1" ht="15"/>
    <row r="840" s="109" customFormat="1" ht="15"/>
    <row r="841" s="109" customFormat="1" ht="15"/>
    <row r="842" s="109" customFormat="1" ht="15"/>
    <row r="843" s="109" customFormat="1" ht="15"/>
    <row r="844" s="109" customFormat="1" ht="15"/>
    <row r="845" s="109" customFormat="1" ht="15"/>
    <row r="846" s="109" customFormat="1" ht="15"/>
    <row r="847" s="109" customFormat="1" ht="15"/>
    <row r="848" s="109" customFormat="1" ht="15"/>
    <row r="849" s="109" customFormat="1" ht="15"/>
    <row r="850" s="109" customFormat="1" ht="15"/>
    <row r="851" s="109" customFormat="1" ht="15"/>
    <row r="852" s="109" customFormat="1" ht="15"/>
    <row r="853" s="109" customFormat="1" ht="15"/>
    <row r="854" s="109" customFormat="1" ht="15"/>
    <row r="855" s="109" customFormat="1" ht="15"/>
    <row r="856" s="109" customFormat="1" ht="15"/>
    <row r="857" s="109" customFormat="1" ht="15"/>
    <row r="858" s="109" customFormat="1" ht="15"/>
    <row r="859" s="109" customFormat="1" ht="15"/>
    <row r="860" s="109" customFormat="1" ht="15"/>
    <row r="861" s="109" customFormat="1" ht="15"/>
    <row r="862" s="109" customFormat="1" ht="15"/>
    <row r="863" s="109" customFormat="1" ht="15"/>
    <row r="864" s="109" customFormat="1" ht="15"/>
    <row r="865" s="109" customFormat="1" ht="15"/>
    <row r="866" s="109" customFormat="1" ht="15"/>
    <row r="867" s="109" customFormat="1" ht="15"/>
    <row r="868" s="109" customFormat="1" ht="15"/>
    <row r="869" s="109" customFormat="1" ht="15"/>
    <row r="870" s="109" customFormat="1" ht="15"/>
    <row r="871" s="109" customFormat="1" ht="15"/>
    <row r="872" s="109" customFormat="1" ht="15"/>
    <row r="873" s="109" customFormat="1" ht="15"/>
    <row r="874" s="109" customFormat="1" ht="15"/>
    <row r="875" s="109" customFormat="1" ht="15"/>
    <row r="876" s="109" customFormat="1" ht="15"/>
    <row r="877" s="109" customFormat="1" ht="15"/>
    <row r="878" s="109" customFormat="1" ht="15"/>
    <row r="879" s="109" customFormat="1" ht="15"/>
    <row r="880" s="109" customFormat="1" ht="15"/>
    <row r="881" s="109" customFormat="1" ht="15"/>
    <row r="882" s="109" customFormat="1" ht="15"/>
    <row r="883" s="109" customFormat="1" ht="15"/>
    <row r="884" s="109" customFormat="1" ht="15"/>
    <row r="885" s="109" customFormat="1" ht="15"/>
    <row r="886" s="109" customFormat="1" ht="15"/>
    <row r="887" s="109" customFormat="1" ht="15"/>
    <row r="888" s="109" customFormat="1" ht="15"/>
    <row r="889" s="109" customFormat="1" ht="15"/>
    <row r="890" s="109" customFormat="1" ht="15"/>
    <row r="891" s="109" customFormat="1" ht="15"/>
    <row r="892" s="109" customFormat="1" ht="15"/>
    <row r="893" s="109" customFormat="1" ht="15"/>
    <row r="894" s="109" customFormat="1" ht="15"/>
    <row r="895" s="109" customFormat="1" ht="15"/>
    <row r="896" s="109" customFormat="1" ht="15"/>
    <row r="897" s="109" customFormat="1" ht="15"/>
    <row r="898" s="109" customFormat="1" ht="15"/>
    <row r="899" s="109" customFormat="1" ht="15"/>
    <row r="900" s="109" customFormat="1" ht="15"/>
    <row r="901" s="109" customFormat="1" ht="15"/>
    <row r="902" s="109" customFormat="1" ht="15"/>
    <row r="903" s="109" customFormat="1" ht="15"/>
    <row r="904" s="109" customFormat="1" ht="15"/>
    <row r="905" s="109" customFormat="1" ht="15"/>
    <row r="906" s="109" customFormat="1" ht="15"/>
    <row r="907" s="109" customFormat="1" ht="15"/>
    <row r="908" s="109" customFormat="1" ht="15"/>
    <row r="909" s="109" customFormat="1" ht="15"/>
    <row r="910" s="109" customFormat="1" ht="15"/>
    <row r="911" s="109" customFormat="1" ht="15"/>
    <row r="912" s="109" customFormat="1" ht="15"/>
    <row r="913" s="109" customFormat="1" ht="15"/>
    <row r="914" s="109" customFormat="1" ht="15"/>
    <row r="915" s="109" customFormat="1" ht="15"/>
    <row r="916" s="109" customFormat="1" ht="15"/>
    <row r="917" s="109" customFormat="1" ht="15"/>
    <row r="918" s="109" customFormat="1" ht="15"/>
    <row r="919" s="109" customFormat="1" ht="15"/>
    <row r="920" s="109" customFormat="1" ht="15"/>
    <row r="921" s="109" customFormat="1" ht="15"/>
    <row r="922" s="109" customFormat="1" ht="15"/>
    <row r="923" s="109" customFormat="1" ht="15"/>
    <row r="924" s="109" customFormat="1" ht="15"/>
    <row r="925" s="109" customFormat="1" ht="15"/>
    <row r="926" s="109" customFormat="1" ht="15"/>
    <row r="927" s="109" customFormat="1" ht="15"/>
    <row r="928" s="109" customFormat="1" ht="15"/>
    <row r="929" s="109" customFormat="1" ht="15"/>
    <row r="930" s="109" customFormat="1" ht="15"/>
    <row r="931" s="109" customFormat="1" ht="15"/>
    <row r="932" s="109" customFormat="1" ht="15"/>
    <row r="933" s="109" customFormat="1" ht="15"/>
    <row r="934" s="109" customFormat="1" ht="15"/>
    <row r="935" s="109" customFormat="1" ht="15"/>
    <row r="936" s="109" customFormat="1" ht="15"/>
    <row r="937" s="109" customFormat="1" ht="15"/>
    <row r="938" s="109" customFormat="1" ht="15"/>
    <row r="939" s="109" customFormat="1" ht="15"/>
    <row r="940" s="109" customFormat="1" ht="15"/>
    <row r="941" s="109" customFormat="1" ht="15"/>
    <row r="942" s="109" customFormat="1" ht="15"/>
    <row r="943" s="109" customFormat="1" ht="15"/>
    <row r="944" s="109" customFormat="1" ht="15"/>
    <row r="945" s="109" customFormat="1" ht="15"/>
    <row r="946" s="109" customFormat="1" ht="15"/>
    <row r="947" s="109" customFormat="1" ht="15"/>
    <row r="948" s="109" customFormat="1" ht="15"/>
    <row r="949" s="109" customFormat="1" ht="15"/>
    <row r="950" s="109" customFormat="1" ht="15"/>
    <row r="951" s="109" customFormat="1" ht="15"/>
    <row r="952" s="109" customFormat="1" ht="15"/>
    <row r="953" s="109" customFormat="1" ht="15"/>
    <row r="954" s="109" customFormat="1" ht="15"/>
    <row r="955" s="109" customFormat="1" ht="15"/>
    <row r="956" s="109" customFormat="1" ht="15"/>
    <row r="957" s="109" customFormat="1" ht="15"/>
    <row r="958" s="109" customFormat="1" ht="15"/>
    <row r="959" s="109" customFormat="1" ht="15"/>
    <row r="960" s="109" customFormat="1" ht="15"/>
    <row r="961" s="109" customFormat="1" ht="15"/>
    <row r="962" s="109" customFormat="1" ht="15"/>
    <row r="963" s="109" customFormat="1" ht="15"/>
    <row r="964" s="109" customFormat="1" ht="15"/>
    <row r="965" s="109" customFormat="1" ht="15"/>
    <row r="966" s="109" customFormat="1" ht="15"/>
    <row r="967" s="109" customFormat="1" ht="15"/>
    <row r="968" s="109" customFormat="1" ht="15"/>
    <row r="969" s="109" customFormat="1" ht="15"/>
    <row r="970" s="109" customFormat="1" ht="15"/>
    <row r="971" s="109" customFormat="1" ht="15"/>
    <row r="972" s="109" customFormat="1" ht="15"/>
    <row r="973" s="109" customFormat="1" ht="15"/>
    <row r="974" s="109" customFormat="1" ht="15"/>
    <row r="975" s="109" customFormat="1" ht="15"/>
    <row r="976" s="109" customFormat="1" ht="15"/>
    <row r="977" s="109" customFormat="1" ht="15"/>
    <row r="978" s="109" customFormat="1" ht="15"/>
    <row r="979" s="109" customFormat="1" ht="15"/>
    <row r="980" s="109" customFormat="1" ht="15"/>
    <row r="981" s="109" customFormat="1" ht="15"/>
    <row r="982" s="109" customFormat="1" ht="15"/>
    <row r="983" s="109" customFormat="1" ht="15"/>
    <row r="984" s="109" customFormat="1" ht="15"/>
    <row r="985" s="109" customFormat="1" ht="15"/>
    <row r="986" s="109" customFormat="1" ht="15"/>
    <row r="987" s="109" customFormat="1" ht="15"/>
    <row r="988" s="109" customFormat="1" ht="15"/>
    <row r="989" s="109" customFormat="1" ht="15"/>
    <row r="990" s="109" customFormat="1" ht="15"/>
    <row r="991" s="109" customFormat="1" ht="15"/>
    <row r="992" s="109" customFormat="1" ht="15"/>
    <row r="993" s="109" customFormat="1" ht="15"/>
    <row r="994" s="109" customFormat="1" ht="15"/>
    <row r="995" s="109" customFormat="1" ht="15"/>
    <row r="996" s="109" customFormat="1" ht="15"/>
    <row r="997" s="109" customFormat="1" ht="15"/>
    <row r="998" s="109" customFormat="1" ht="15"/>
    <row r="999" s="109" customFormat="1" ht="15"/>
    <row r="1000" s="109" customFormat="1" ht="15"/>
    <row r="1001" s="109" customFormat="1" ht="15"/>
    <row r="1002" s="109" customFormat="1" ht="15"/>
    <row r="1003" s="109" customFormat="1" ht="15"/>
    <row r="1004" s="109" customFormat="1" ht="15"/>
    <row r="1005" s="109" customFormat="1" ht="15"/>
    <row r="1006" s="109" customFormat="1" ht="15"/>
    <row r="1007" s="109" customFormat="1" ht="15"/>
    <row r="1008" s="109" customFormat="1" ht="15"/>
    <row r="1009" s="109" customFormat="1" ht="15"/>
    <row r="1010" s="109" customFormat="1" ht="15"/>
    <row r="1011" s="109" customFormat="1" ht="15"/>
    <row r="1012" s="109" customFormat="1" ht="15"/>
    <row r="1013" s="109" customFormat="1" ht="15"/>
    <row r="1014" s="109" customFormat="1" ht="15"/>
    <row r="1015" s="109" customFormat="1" ht="15"/>
    <row r="1016" s="109" customFormat="1" ht="15"/>
    <row r="1017" s="109" customFormat="1" ht="15"/>
    <row r="1018" s="109" customFormat="1" ht="15"/>
    <row r="1019" s="109" customFormat="1" ht="15"/>
    <row r="1020" s="109" customFormat="1" ht="15"/>
    <row r="1021" s="109" customFormat="1" ht="15"/>
    <row r="1022" s="109" customFormat="1" ht="15"/>
    <row r="1023" s="109" customFormat="1" ht="15"/>
    <row r="1024" s="109" customFormat="1" ht="15"/>
    <row r="1025" s="109" customFormat="1" ht="15"/>
    <row r="1026" s="109" customFormat="1" ht="15"/>
    <row r="1027" s="109" customFormat="1" ht="15"/>
    <row r="1028" s="109" customFormat="1" ht="15"/>
    <row r="1029" s="109" customFormat="1" ht="15"/>
    <row r="1030" s="109" customFormat="1" ht="15"/>
    <row r="1031" s="109" customFormat="1" ht="15"/>
    <row r="1032" s="109" customFormat="1" ht="15"/>
    <row r="1033" s="109" customFormat="1" ht="15"/>
    <row r="1034" s="109" customFormat="1" ht="15"/>
    <row r="1035" s="109" customFormat="1" ht="15"/>
    <row r="1036" s="109" customFormat="1" ht="15"/>
    <row r="1037" s="109" customFormat="1" ht="15"/>
    <row r="1038" s="109" customFormat="1" ht="15"/>
    <row r="1039" s="109" customFormat="1" ht="15"/>
    <row r="1040" s="109" customFormat="1" ht="15"/>
    <row r="1041" s="109" customFormat="1" ht="15"/>
    <row r="1042" s="109" customFormat="1" ht="15"/>
    <row r="1043" s="109" customFormat="1" ht="15"/>
    <row r="1044" s="109" customFormat="1" ht="15"/>
    <row r="1045" s="109" customFormat="1" ht="15"/>
    <row r="1046" s="109" customFormat="1" ht="15"/>
    <row r="1047" s="109" customFormat="1" ht="15"/>
    <row r="1048" s="109" customFormat="1" ht="15"/>
    <row r="1049" s="109" customFormat="1" ht="15"/>
    <row r="1050" s="109" customFormat="1" ht="15"/>
    <row r="1051" s="109" customFormat="1" ht="15"/>
    <row r="1052" s="109" customFormat="1" ht="15"/>
    <row r="1053" s="109" customFormat="1" ht="15"/>
    <row r="1054" s="109" customFormat="1" ht="15"/>
    <row r="1055" s="109" customFormat="1" ht="15"/>
    <row r="1056" s="109" customFormat="1" ht="15"/>
    <row r="1057" s="109" customFormat="1" ht="15"/>
    <row r="1058" s="109" customFormat="1" ht="15"/>
    <row r="1059" s="109" customFormat="1" ht="15"/>
    <row r="1060" s="109" customFormat="1" ht="15"/>
    <row r="1061" s="109" customFormat="1" ht="15"/>
    <row r="1062" s="109" customFormat="1" ht="15"/>
    <row r="1063" s="109" customFormat="1" ht="15"/>
    <row r="1064" s="109" customFormat="1" ht="15"/>
    <row r="1065" s="109" customFormat="1" ht="15"/>
    <row r="1066" s="109" customFormat="1" ht="15"/>
    <row r="1067" s="109" customFormat="1" ht="15"/>
    <row r="1068" s="109" customFormat="1" ht="15"/>
    <row r="1069" s="109" customFormat="1" ht="15"/>
    <row r="1070" s="109" customFormat="1" ht="15"/>
    <row r="1071" s="109" customFormat="1" ht="15"/>
    <row r="1072" s="109" customFormat="1" ht="15"/>
    <row r="1073" s="109" customFormat="1" ht="15"/>
    <row r="1074" s="109" customFormat="1" ht="15"/>
    <row r="1075" s="109" customFormat="1" ht="15"/>
    <row r="1076" s="109" customFormat="1" ht="15"/>
    <row r="1077" s="109" customFormat="1" ht="15"/>
    <row r="1078" s="109" customFormat="1" ht="15"/>
    <row r="1079" s="109" customFormat="1" ht="15"/>
    <row r="1080" s="109" customFormat="1" ht="15"/>
    <row r="1081" s="109" customFormat="1" ht="15"/>
    <row r="1082" s="109" customFormat="1" ht="15"/>
    <row r="1083" s="109" customFormat="1" ht="15"/>
    <row r="1084" s="109" customFormat="1" ht="15"/>
    <row r="1085" s="109" customFormat="1" ht="15"/>
    <row r="1086" s="109" customFormat="1" ht="15"/>
    <row r="1087" s="109" customFormat="1" ht="15"/>
    <row r="1088" s="109" customFormat="1" ht="15"/>
    <row r="1089" s="109" customFormat="1" ht="15"/>
    <row r="1090" s="109" customFormat="1" ht="15"/>
    <row r="1091" s="109" customFormat="1" ht="15"/>
    <row r="1092" s="109" customFormat="1" ht="15"/>
    <row r="1093" s="109" customFormat="1" ht="15"/>
    <row r="1094" s="109" customFormat="1" ht="15"/>
    <row r="1095" s="109" customFormat="1" ht="15"/>
    <row r="1096" s="109" customFormat="1" ht="15"/>
    <row r="1097" s="109" customFormat="1" ht="15"/>
    <row r="1098" s="109" customFormat="1" ht="15"/>
    <row r="1099" s="109" customFormat="1" ht="15"/>
    <row r="1100" s="109" customFormat="1" ht="15"/>
    <row r="1101" s="109" customFormat="1" ht="15"/>
    <row r="1102" s="109" customFormat="1" ht="15"/>
    <row r="1103" s="109" customFormat="1" ht="15"/>
    <row r="1104" s="109" customFormat="1" ht="15"/>
    <row r="1105" s="109" customFormat="1" ht="15"/>
    <row r="1106" s="109" customFormat="1" ht="15"/>
    <row r="1107" s="109" customFormat="1" ht="15"/>
    <row r="1108" s="109" customFormat="1" ht="15"/>
    <row r="1109" s="109" customFormat="1" ht="15"/>
    <row r="1110" s="109" customFormat="1" ht="15"/>
    <row r="1111" s="109" customFormat="1" ht="15"/>
    <row r="1112" s="109" customFormat="1" ht="15"/>
    <row r="1113" s="109" customFormat="1" ht="15"/>
    <row r="1114" s="109" customFormat="1" ht="15"/>
    <row r="1115" s="109" customFormat="1" ht="15"/>
    <row r="1116" s="109" customFormat="1" ht="15"/>
    <row r="1117" s="109" customFormat="1" ht="15"/>
    <row r="1118" s="109" customFormat="1" ht="15"/>
    <row r="1119" s="109" customFormat="1" ht="15"/>
    <row r="1120" s="109" customFormat="1" ht="15"/>
    <row r="1121" s="109" customFormat="1" ht="15"/>
    <row r="1122" s="109" customFormat="1" ht="15"/>
    <row r="1123" s="109" customFormat="1" ht="15"/>
    <row r="1124" s="109" customFormat="1" ht="15"/>
    <row r="1125" s="109" customFormat="1" ht="15"/>
    <row r="1126" s="109" customFormat="1" ht="15"/>
    <row r="1127" s="109" customFormat="1" ht="15"/>
    <row r="1128" s="109" customFormat="1" ht="15"/>
    <row r="1129" s="109" customFormat="1" ht="15"/>
    <row r="1130" s="109" customFormat="1" ht="15"/>
    <row r="1131" s="109" customFormat="1" ht="15"/>
    <row r="1132" s="109" customFormat="1" ht="15"/>
    <row r="1133" s="109" customFormat="1" ht="15"/>
    <row r="1134" s="109" customFormat="1" ht="15"/>
    <row r="1135" s="109" customFormat="1" ht="15"/>
    <row r="1136" s="109" customFormat="1" ht="15"/>
    <row r="1137" s="109" customFormat="1" ht="15"/>
    <row r="1138" s="109" customFormat="1" ht="15"/>
    <row r="1139" s="109" customFormat="1" ht="15"/>
    <row r="1140" s="109" customFormat="1" ht="15"/>
    <row r="1141" s="109" customFormat="1" ht="15"/>
    <row r="1142" s="109" customFormat="1" ht="15"/>
    <row r="1143" s="109" customFormat="1" ht="15"/>
    <row r="1144" s="109" customFormat="1" ht="15"/>
    <row r="1145" s="109" customFormat="1" ht="15"/>
    <row r="1146" s="109" customFormat="1" ht="15"/>
    <row r="1147" s="109" customFormat="1" ht="15"/>
    <row r="1148" s="109" customFormat="1" ht="15"/>
    <row r="1149" s="109" customFormat="1" ht="15"/>
    <row r="1150" s="109" customFormat="1" ht="15"/>
    <row r="1151" s="109" customFormat="1" ht="15"/>
    <row r="1152" s="109" customFormat="1" ht="15"/>
    <row r="1153" s="109" customFormat="1" ht="15"/>
    <row r="1154" s="109" customFormat="1" ht="15"/>
    <row r="1155" s="109" customFormat="1" ht="15"/>
    <row r="1156" s="109" customFormat="1" ht="15"/>
    <row r="1157" s="109" customFormat="1" ht="15"/>
    <row r="1158" s="109" customFormat="1" ht="15"/>
    <row r="1159" s="109" customFormat="1" ht="15"/>
    <row r="1160" s="109" customFormat="1" ht="15"/>
    <row r="1161" s="109" customFormat="1" ht="15"/>
    <row r="1162" s="109" customFormat="1" ht="15"/>
    <row r="1163" s="109" customFormat="1" ht="15"/>
    <row r="1164" s="109" customFormat="1" ht="15"/>
    <row r="1165" s="109" customFormat="1" ht="15"/>
    <row r="1166" s="109" customFormat="1" ht="15"/>
    <row r="1167" s="109" customFormat="1" ht="15"/>
    <row r="1168" s="109" customFormat="1" ht="15"/>
    <row r="1169" s="109" customFormat="1" ht="15"/>
    <row r="1170" s="109" customFormat="1" ht="15"/>
    <row r="1171" s="109" customFormat="1" ht="15"/>
    <row r="1172" s="109" customFormat="1" ht="15"/>
    <row r="1173" s="109" customFormat="1" ht="15"/>
    <row r="1174" s="109" customFormat="1" ht="15"/>
    <row r="1175" s="109" customFormat="1" ht="15"/>
    <row r="1176" s="109" customFormat="1" ht="15"/>
    <row r="1177" s="109" customFormat="1" ht="15"/>
    <row r="1178" s="109" customFormat="1" ht="15"/>
    <row r="1179" s="109" customFormat="1" ht="15"/>
    <row r="1180" s="109" customFormat="1" ht="15"/>
    <row r="1181" s="109" customFormat="1" ht="15"/>
    <row r="1182" s="109" customFormat="1" ht="15"/>
    <row r="1183" s="109" customFormat="1" ht="15"/>
    <row r="1184" s="109" customFormat="1" ht="15"/>
    <row r="1185" s="109" customFormat="1" ht="15"/>
    <row r="1186" s="109" customFormat="1" ht="15"/>
    <row r="1187" s="109" customFormat="1" ht="15"/>
    <row r="1188" s="109" customFormat="1" ht="15"/>
    <row r="1189" s="109" customFormat="1" ht="15"/>
    <row r="1190" s="109" customFormat="1" ht="15"/>
    <row r="1191" s="109" customFormat="1" ht="15"/>
    <row r="1192" s="109" customFormat="1" ht="15"/>
    <row r="1193" s="109" customFormat="1" ht="15"/>
    <row r="1194" s="109" customFormat="1" ht="15"/>
    <row r="1195" s="109" customFormat="1" ht="15"/>
    <row r="1196" s="109" customFormat="1" ht="15"/>
    <row r="1197" s="109" customFormat="1" ht="15"/>
    <row r="1198" s="109" customFormat="1" ht="15"/>
    <row r="1199" s="109" customFormat="1" ht="15"/>
    <row r="1200" s="109" customFormat="1" ht="15"/>
    <row r="1201" s="109" customFormat="1" ht="15"/>
    <row r="1202" s="109" customFormat="1" ht="15"/>
    <row r="1203" s="109" customFormat="1" ht="15"/>
    <row r="1204" s="109" customFormat="1" ht="15"/>
    <row r="1205" s="109" customFormat="1" ht="15"/>
    <row r="1206" s="109" customFormat="1" ht="15"/>
    <row r="1207" s="109" customFormat="1" ht="15"/>
    <row r="1208" s="109" customFormat="1" ht="15"/>
    <row r="1209" s="109" customFormat="1" ht="15"/>
    <row r="1210" s="109" customFormat="1" ht="15"/>
    <row r="1211" s="109" customFormat="1" ht="15"/>
    <row r="1212" s="109" customFormat="1" ht="15"/>
    <row r="1213" s="109" customFormat="1" ht="15"/>
    <row r="1214" s="109" customFormat="1" ht="15"/>
    <row r="1215" s="109" customFormat="1" ht="15"/>
    <row r="1216" s="109" customFormat="1" ht="15"/>
    <row r="1217" s="109" customFormat="1" ht="15"/>
    <row r="1218" s="109" customFormat="1" ht="15"/>
    <row r="1219" s="109" customFormat="1" ht="15"/>
    <row r="1220" s="109" customFormat="1" ht="15"/>
    <row r="1221" s="109" customFormat="1" ht="15"/>
    <row r="1222" s="109" customFormat="1" ht="15"/>
    <row r="1223" s="109" customFormat="1" ht="15"/>
    <row r="1224" s="109" customFormat="1" ht="15"/>
    <row r="1225" s="109" customFormat="1" ht="15"/>
    <row r="1226" s="109" customFormat="1" ht="15"/>
    <row r="1227" s="109" customFormat="1" ht="15"/>
    <row r="1228" s="109" customFormat="1" ht="15"/>
    <row r="1229" s="109" customFormat="1" ht="15"/>
    <row r="1230" s="109" customFormat="1" ht="15"/>
    <row r="1231" s="109" customFormat="1" ht="15"/>
    <row r="1232" s="109" customFormat="1" ht="15"/>
    <row r="1233" s="109" customFormat="1" ht="15"/>
    <row r="1234" s="109" customFormat="1" ht="15"/>
    <row r="1235" s="109" customFormat="1" ht="15"/>
    <row r="1236" s="109" customFormat="1" ht="15"/>
    <row r="1237" s="109" customFormat="1" ht="15"/>
    <row r="1238" s="109" customFormat="1" ht="15"/>
    <row r="1239" s="109" customFormat="1" ht="15"/>
    <row r="1240" s="109" customFormat="1" ht="15"/>
    <row r="1241" s="109" customFormat="1" ht="15"/>
    <row r="1242" s="109" customFormat="1" ht="15"/>
    <row r="1243" s="109" customFormat="1" ht="15"/>
    <row r="1244" s="109" customFormat="1" ht="15"/>
    <row r="1245" s="109" customFormat="1" ht="15"/>
    <row r="1246" s="109" customFormat="1" ht="15"/>
    <row r="1247" s="109" customFormat="1" ht="15"/>
    <row r="1248" s="109" customFormat="1" ht="15"/>
    <row r="1249" s="109" customFormat="1" ht="15"/>
    <row r="1250" s="109" customFormat="1" ht="15"/>
    <row r="1251" s="109" customFormat="1" ht="15"/>
    <row r="1252" s="109" customFormat="1" ht="15"/>
    <row r="1253" s="109" customFormat="1" ht="15"/>
    <row r="1254" s="109" customFormat="1" ht="15"/>
    <row r="1255" s="109" customFormat="1" ht="15"/>
    <row r="1256" s="109" customFormat="1" ht="15"/>
    <row r="1257" s="109" customFormat="1" ht="15"/>
    <row r="1258" s="109" customFormat="1" ht="15"/>
    <row r="1259" s="109" customFormat="1" ht="15"/>
    <row r="1260" s="109" customFormat="1" ht="15"/>
    <row r="1261" s="109" customFormat="1" ht="15"/>
    <row r="1262" s="109" customFormat="1" ht="15"/>
    <row r="1263" s="109" customFormat="1" ht="15"/>
    <row r="1264" s="109" customFormat="1" ht="15"/>
    <row r="1265" s="109" customFormat="1" ht="15"/>
    <row r="1266" s="109" customFormat="1" ht="15"/>
    <row r="1267" s="109" customFormat="1" ht="15"/>
    <row r="1268" s="109" customFormat="1" ht="15"/>
    <row r="1269" s="109" customFormat="1" ht="15"/>
    <row r="1270" s="109" customFormat="1" ht="15"/>
    <row r="1271" s="109" customFormat="1" ht="15"/>
    <row r="1272" s="109" customFormat="1" ht="15"/>
    <row r="1273" s="109" customFormat="1" ht="15"/>
    <row r="1274" s="109" customFormat="1" ht="15"/>
    <row r="1275" s="109" customFormat="1" ht="15"/>
    <row r="1276" s="109" customFormat="1" ht="15"/>
    <row r="1277" s="109" customFormat="1" ht="15"/>
    <row r="1278" s="109" customFormat="1" ht="15"/>
    <row r="1279" s="109" customFormat="1" ht="15"/>
    <row r="1280" s="109" customFormat="1" ht="15"/>
    <row r="1281" s="109" customFormat="1" ht="15"/>
    <row r="1282" s="109" customFormat="1" ht="15"/>
    <row r="1283" s="109" customFormat="1" ht="15"/>
    <row r="1284" s="109" customFormat="1" ht="15"/>
    <row r="1285" s="109" customFormat="1" ht="15"/>
    <row r="1286" s="109" customFormat="1" ht="15"/>
    <row r="1287" s="109" customFormat="1" ht="15"/>
    <row r="1288" s="109" customFormat="1" ht="15"/>
    <row r="1289" s="109" customFormat="1" ht="15"/>
    <row r="1290" s="109" customFormat="1" ht="15"/>
    <row r="1291" s="109" customFormat="1" ht="15"/>
    <row r="1292" s="109" customFormat="1" ht="15"/>
    <row r="1293" s="109" customFormat="1" ht="15"/>
    <row r="1294" s="109" customFormat="1" ht="15"/>
    <row r="1295" s="109" customFormat="1" ht="15"/>
    <row r="1296" s="109" customFormat="1" ht="15"/>
    <row r="1297" s="109" customFormat="1" ht="15"/>
    <row r="1298" s="109" customFormat="1" ht="15"/>
    <row r="1299" s="109" customFormat="1" ht="15"/>
    <row r="1300" s="109" customFormat="1" ht="15"/>
    <row r="1301" s="109" customFormat="1" ht="15"/>
    <row r="1302" s="109" customFormat="1" ht="15"/>
    <row r="1303" s="109" customFormat="1" ht="15"/>
    <row r="1304" s="109" customFormat="1" ht="15"/>
    <row r="1305" s="109" customFormat="1" ht="15"/>
    <row r="1306" s="109" customFormat="1" ht="15"/>
    <row r="1307" s="109" customFormat="1" ht="15"/>
    <row r="1308" s="109" customFormat="1" ht="15"/>
    <row r="1309" s="109" customFormat="1" ht="15"/>
    <row r="1310" s="109" customFormat="1" ht="15"/>
    <row r="1311" s="109" customFormat="1" ht="15"/>
    <row r="1312" s="109" customFormat="1" ht="15"/>
    <row r="1313" s="109" customFormat="1" ht="15"/>
    <row r="1314" s="109" customFormat="1" ht="15"/>
    <row r="1315" s="109" customFormat="1" ht="15"/>
    <row r="1316" s="109" customFormat="1" ht="15"/>
    <row r="1317" s="109" customFormat="1" ht="15"/>
    <row r="1318" s="109" customFormat="1" ht="15"/>
    <row r="1319" s="109" customFormat="1" ht="15"/>
    <row r="1320" s="109" customFormat="1" ht="15"/>
    <row r="1321" s="109" customFormat="1" ht="15"/>
    <row r="1322" s="109" customFormat="1" ht="15"/>
    <row r="1323" s="109" customFormat="1" ht="15"/>
    <row r="1324" s="109" customFormat="1" ht="15"/>
    <row r="1325" s="109" customFormat="1" ht="15"/>
    <row r="1326" s="109" customFormat="1" ht="15"/>
    <row r="1327" s="109" customFormat="1" ht="15"/>
    <row r="1328" s="109" customFormat="1" ht="15"/>
    <row r="1329" s="109" customFormat="1" ht="15"/>
    <row r="1330" s="109" customFormat="1" ht="15"/>
    <row r="1331" s="109" customFormat="1" ht="15"/>
    <row r="1332" s="109" customFormat="1" ht="15"/>
    <row r="1333" s="109" customFormat="1" ht="15"/>
    <row r="1334" s="109" customFormat="1" ht="15"/>
    <row r="1335" s="109" customFormat="1" ht="15"/>
    <row r="1336" s="109" customFormat="1" ht="15"/>
    <row r="1337" s="109" customFormat="1" ht="15"/>
    <row r="1338" s="109" customFormat="1" ht="15"/>
    <row r="1339" s="109" customFormat="1" ht="15"/>
    <row r="1340" s="109" customFormat="1" ht="15"/>
    <row r="1341" s="109" customFormat="1" ht="15"/>
    <row r="1342" s="109" customFormat="1" ht="15"/>
    <row r="1343" s="109" customFormat="1" ht="15"/>
    <row r="1344" s="109" customFormat="1" ht="15"/>
    <row r="1345" s="109" customFormat="1" ht="15"/>
    <row r="1346" s="109" customFormat="1" ht="15"/>
    <row r="1347" s="109" customFormat="1" ht="15"/>
    <row r="1348" s="109" customFormat="1" ht="15"/>
    <row r="1349" s="109" customFormat="1" ht="15"/>
    <row r="1350" s="109" customFormat="1" ht="15"/>
    <row r="1351" s="109" customFormat="1" ht="15"/>
    <row r="1352" s="109" customFormat="1" ht="15"/>
    <row r="1353" s="109" customFormat="1" ht="15"/>
    <row r="1354" s="109" customFormat="1" ht="15"/>
    <row r="1355" s="109" customFormat="1" ht="15"/>
    <row r="1356" s="109" customFormat="1" ht="15"/>
    <row r="1357" s="109" customFormat="1" ht="15"/>
    <row r="1358" s="109" customFormat="1" ht="15"/>
    <row r="1359" s="109" customFormat="1" ht="15"/>
    <row r="1360" s="109" customFormat="1" ht="15"/>
    <row r="1361" s="109" customFormat="1" ht="15"/>
    <row r="1362" s="109" customFormat="1" ht="15"/>
    <row r="1363" s="109" customFormat="1" ht="15"/>
    <row r="1364" s="109" customFormat="1" ht="15"/>
    <row r="1365" s="109" customFormat="1" ht="15"/>
    <row r="1366" s="109" customFormat="1" ht="15"/>
    <row r="1367" s="109" customFormat="1" ht="15"/>
    <row r="1368" s="109" customFormat="1" ht="15"/>
    <row r="1369" s="109" customFormat="1" ht="15"/>
    <row r="1370" s="109" customFormat="1" ht="15"/>
    <row r="1371" s="109" customFormat="1" ht="15"/>
    <row r="1372" s="109" customFormat="1" ht="15"/>
    <row r="1373" s="109" customFormat="1" ht="15"/>
    <row r="1374" s="109" customFormat="1" ht="15"/>
    <row r="1375" s="109" customFormat="1" ht="15"/>
    <row r="1376" s="109" customFormat="1" ht="15"/>
    <row r="1377" s="109" customFormat="1" ht="15"/>
    <row r="1378" s="109" customFormat="1" ht="15"/>
    <row r="1379" s="109" customFormat="1" ht="15"/>
    <row r="1380" s="109" customFormat="1" ht="15"/>
    <row r="1381" s="109" customFormat="1" ht="15"/>
    <row r="1382" s="109" customFormat="1" ht="15"/>
    <row r="1383" s="109" customFormat="1" ht="15"/>
    <row r="1384" s="109" customFormat="1" ht="15"/>
    <row r="1385" s="109" customFormat="1" ht="15"/>
    <row r="1386" s="109" customFormat="1" ht="15"/>
    <row r="1387" s="109" customFormat="1" ht="15"/>
    <row r="1388" s="109" customFormat="1" ht="15"/>
    <row r="1389" s="109" customFormat="1" ht="15"/>
    <row r="1390" s="109" customFormat="1" ht="15"/>
    <row r="1391" s="109" customFormat="1" ht="15"/>
    <row r="1392" s="109" customFormat="1" ht="15"/>
    <row r="1393" s="109" customFormat="1" ht="15"/>
    <row r="1394" s="109" customFormat="1" ht="15"/>
    <row r="1395" s="109" customFormat="1" ht="15"/>
    <row r="1396" s="109" customFormat="1" ht="15"/>
    <row r="1397" s="109" customFormat="1" ht="15"/>
    <row r="1398" s="109" customFormat="1" ht="15"/>
    <row r="1399" s="109" customFormat="1" ht="15"/>
    <row r="1400" s="109" customFormat="1" ht="15"/>
    <row r="1401" s="109" customFormat="1" ht="15"/>
    <row r="1402" s="109" customFormat="1" ht="15"/>
    <row r="1403" s="109" customFormat="1" ht="15"/>
    <row r="1404" s="109" customFormat="1" ht="15"/>
    <row r="1405" s="109" customFormat="1" ht="15"/>
    <row r="1406" s="109" customFormat="1" ht="15"/>
    <row r="1407" s="109" customFormat="1" ht="15"/>
    <row r="1408" s="109" customFormat="1" ht="15"/>
    <row r="1409" s="109" customFormat="1" ht="15"/>
    <row r="1410" s="109" customFormat="1" ht="15"/>
    <row r="1411" s="109" customFormat="1" ht="15"/>
    <row r="1412" s="109" customFormat="1" ht="15"/>
    <row r="1413" s="109" customFormat="1" ht="15"/>
    <row r="1414" s="109" customFormat="1" ht="15"/>
    <row r="1415" s="109" customFormat="1" ht="15"/>
    <row r="1416" s="109" customFormat="1" ht="15"/>
    <row r="1417" s="109" customFormat="1" ht="15"/>
    <row r="1418" s="109" customFormat="1" ht="15"/>
    <row r="1419" s="109" customFormat="1" ht="15"/>
    <row r="1420" s="109" customFormat="1" ht="15"/>
    <row r="1421" s="109" customFormat="1" ht="15"/>
    <row r="1422" s="109" customFormat="1" ht="15"/>
    <row r="1423" s="109" customFormat="1" ht="15"/>
    <row r="1424" s="109" customFormat="1" ht="15"/>
    <row r="1425" s="109" customFormat="1" ht="15"/>
    <row r="1426" s="109" customFormat="1" ht="15"/>
    <row r="1427" s="109" customFormat="1" ht="15"/>
    <row r="1428" s="109" customFormat="1" ht="15"/>
    <row r="1429" s="109" customFormat="1" ht="15"/>
    <row r="1430" s="109" customFormat="1" ht="15"/>
    <row r="1431" s="109" customFormat="1" ht="15"/>
    <row r="1432" s="109" customFormat="1" ht="15"/>
    <row r="1433" s="109" customFormat="1" ht="15"/>
    <row r="1434" s="109" customFormat="1" ht="15"/>
    <row r="1435" s="109" customFormat="1" ht="15"/>
    <row r="1436" s="109" customFormat="1" ht="15"/>
    <row r="1437" s="109" customFormat="1" ht="15"/>
    <row r="1438" s="109" customFormat="1" ht="15"/>
    <row r="1439" s="109" customFormat="1" ht="15"/>
    <row r="1440" s="109" customFormat="1" ht="15"/>
    <row r="1441" s="109" customFormat="1" ht="15"/>
    <row r="1442" s="109" customFormat="1" ht="15"/>
    <row r="1443" s="109" customFormat="1" ht="15"/>
    <row r="1444" s="109" customFormat="1" ht="15"/>
    <row r="1445" s="109" customFormat="1" ht="15"/>
    <row r="1446" s="109" customFormat="1" ht="15"/>
    <row r="1447" s="109" customFormat="1" ht="15"/>
    <row r="1448" s="109" customFormat="1" ht="15"/>
    <row r="1449" s="109" customFormat="1" ht="15"/>
    <row r="1450" s="109" customFormat="1" ht="15"/>
    <row r="1451" s="109" customFormat="1" ht="15"/>
    <row r="1452" s="109" customFormat="1" ht="15"/>
    <row r="1453" s="109" customFormat="1" ht="15"/>
    <row r="1454" s="109" customFormat="1" ht="15"/>
    <row r="1455" s="109" customFormat="1" ht="15"/>
    <row r="1456" s="109" customFormat="1" ht="15"/>
    <row r="1457" s="109" customFormat="1" ht="15"/>
    <row r="1458" s="109" customFormat="1" ht="15"/>
    <row r="1459" s="109" customFormat="1" ht="15"/>
    <row r="1460" s="109" customFormat="1" ht="15"/>
    <row r="1461" s="109" customFormat="1" ht="15"/>
    <row r="1462" s="109" customFormat="1" ht="15"/>
    <row r="1463" s="109" customFormat="1" ht="15"/>
    <row r="1464" s="109" customFormat="1" ht="15"/>
    <row r="1465" s="109" customFormat="1" ht="15"/>
    <row r="1466" s="109" customFormat="1" ht="15"/>
    <row r="1467" s="109" customFormat="1" ht="15"/>
    <row r="1468" s="109" customFormat="1" ht="15"/>
    <row r="1469" s="109" customFormat="1" ht="15"/>
    <row r="1470" s="109" customFormat="1" ht="15"/>
    <row r="1471" s="109" customFormat="1" ht="15"/>
    <row r="1472" s="109" customFormat="1" ht="15"/>
    <row r="1473" s="109" customFormat="1" ht="15"/>
    <row r="1474" s="109" customFormat="1" ht="15"/>
    <row r="1475" s="109" customFormat="1" ht="15"/>
    <row r="1476" s="109" customFormat="1" ht="15"/>
    <row r="1477" s="109" customFormat="1" ht="15"/>
    <row r="1478" s="109" customFormat="1" ht="15"/>
    <row r="1479" s="109" customFormat="1" ht="15"/>
    <row r="1480" s="109" customFormat="1" ht="15"/>
    <row r="1481" s="109" customFormat="1" ht="15"/>
    <row r="1482" s="109" customFormat="1" ht="15"/>
    <row r="1483" s="109" customFormat="1" ht="15"/>
    <row r="1484" s="109" customFormat="1" ht="15"/>
    <row r="1485" s="109" customFormat="1" ht="15"/>
    <row r="1486" s="109" customFormat="1" ht="15"/>
    <row r="1487" s="109" customFormat="1" ht="15"/>
    <row r="1488" s="109" customFormat="1" ht="15"/>
    <row r="1489" s="109" customFormat="1" ht="15"/>
    <row r="1490" s="109" customFormat="1" ht="15"/>
    <row r="1491" s="109" customFormat="1" ht="15"/>
    <row r="1492" s="109" customFormat="1" ht="15"/>
    <row r="1493" s="109" customFormat="1" ht="15"/>
    <row r="1494" s="109" customFormat="1" ht="15"/>
    <row r="1495" s="109" customFormat="1" ht="15"/>
    <row r="1496" s="109" customFormat="1" ht="15"/>
    <row r="1497" s="109" customFormat="1" ht="15"/>
    <row r="1498" s="109" customFormat="1" ht="15"/>
    <row r="1499" s="109" customFormat="1" ht="15"/>
    <row r="1500" s="109" customFormat="1" ht="15"/>
    <row r="1501" s="109" customFormat="1" ht="15"/>
    <row r="1502" s="109" customFormat="1" ht="15"/>
    <row r="1503" s="109" customFormat="1" ht="15"/>
    <row r="1504" s="109" customFormat="1" ht="15"/>
    <row r="1505" s="109" customFormat="1" ht="15"/>
    <row r="1506" s="109" customFormat="1" ht="15"/>
    <row r="1507" s="109" customFormat="1" ht="15"/>
    <row r="1508" s="109" customFormat="1" ht="15"/>
    <row r="1509" s="109" customFormat="1" ht="15"/>
    <row r="1510" s="109" customFormat="1" ht="15"/>
    <row r="1511" s="109" customFormat="1" ht="15"/>
    <row r="1512" s="109" customFormat="1" ht="15"/>
    <row r="1513" s="109" customFormat="1" ht="15"/>
    <row r="1514" s="109" customFormat="1" ht="15"/>
    <row r="1515" s="109" customFormat="1" ht="15"/>
    <row r="1516" s="109" customFormat="1" ht="15"/>
    <row r="1517" s="109" customFormat="1" ht="15"/>
    <row r="1518" s="109" customFormat="1" ht="15"/>
    <row r="1519" s="109" customFormat="1" ht="15"/>
    <row r="1520" s="109" customFormat="1" ht="15"/>
    <row r="1521" s="109" customFormat="1" ht="15"/>
    <row r="1522" s="109" customFormat="1" ht="15"/>
    <row r="1523" s="109" customFormat="1" ht="15"/>
    <row r="1524" s="109" customFormat="1" ht="15"/>
    <row r="1525" s="109" customFormat="1" ht="15"/>
    <row r="1526" s="109" customFormat="1" ht="15"/>
    <row r="1527" s="109" customFormat="1" ht="15"/>
    <row r="1528" s="109" customFormat="1" ht="15"/>
    <row r="1529" s="109" customFormat="1" ht="15"/>
    <row r="1530" s="109" customFormat="1" ht="15"/>
    <row r="1531" s="109" customFormat="1" ht="15"/>
    <row r="1532" s="109" customFormat="1" ht="15"/>
    <row r="1533" s="109" customFormat="1" ht="15"/>
    <row r="1534" s="109" customFormat="1" ht="15"/>
    <row r="1535" s="109" customFormat="1" ht="15"/>
    <row r="1536" s="109" customFormat="1" ht="15"/>
    <row r="1537" s="109" customFormat="1" ht="15"/>
    <row r="1538" s="109" customFormat="1" ht="15"/>
    <row r="1539" s="109" customFormat="1" ht="15"/>
    <row r="1540" s="109" customFormat="1" ht="15"/>
    <row r="1541" s="109" customFormat="1" ht="15"/>
    <row r="1542" s="109" customFormat="1" ht="15"/>
    <row r="1543" s="109" customFormat="1" ht="15"/>
    <row r="1544" s="109" customFormat="1" ht="15"/>
    <row r="1545" s="109" customFormat="1" ht="15"/>
    <row r="1546" s="109" customFormat="1" ht="15"/>
    <row r="1547" s="109" customFormat="1" ht="15"/>
    <row r="1548" s="109" customFormat="1" ht="15"/>
    <row r="1549" s="109" customFormat="1" ht="15"/>
    <row r="1550" s="109"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40 E25"/>
    <dataValidation type="textLength" operator="equal" allowBlank="1" showInputMessage="1" showErrorMessage="1" sqref="A7:A9 C27:C28 C25 C42 C40 C47 C45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42"/>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E19" sqref="E19"/>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4" t="s">
        <v>26</v>
      </c>
      <c r="C3" s="335"/>
    </row>
    <row r="4" ht="15.75">
      <c r="B4" s="44" t="s">
        <v>31</v>
      </c>
    </row>
    <row r="7" spans="1:5" ht="12.75">
      <c r="A7" s="37" t="s">
        <v>27</v>
      </c>
      <c r="B7" s="45">
        <f>'Organizational Accountabilities'!$D$6</f>
        <v>0</v>
      </c>
      <c r="C7" s="46"/>
      <c r="D7" s="338"/>
      <c r="E7" s="338"/>
    </row>
    <row r="8" spans="1:5" ht="12.75">
      <c r="A8" s="38" t="s">
        <v>28</v>
      </c>
      <c r="B8" s="47">
        <f>'Organizational Accountabilities'!$D$7</f>
        <v>0</v>
      </c>
      <c r="C8" s="48"/>
      <c r="D8" s="339"/>
      <c r="E8" s="339"/>
    </row>
    <row r="9" spans="1:5" ht="12.75">
      <c r="A9" s="39" t="s">
        <v>1</v>
      </c>
      <c r="B9" s="50">
        <f>'Position Summary'!B4</f>
        <v>520</v>
      </c>
      <c r="C9" s="48"/>
      <c r="D9" s="339"/>
      <c r="E9" s="339"/>
    </row>
    <row r="10" spans="1:5" ht="12.75">
      <c r="A10" s="40" t="s">
        <v>3</v>
      </c>
      <c r="B10" s="51">
        <f>'Position Summary'!B5</f>
        <v>8220</v>
      </c>
      <c r="C10" s="46"/>
      <c r="D10" s="49"/>
      <c r="E10" s="52"/>
    </row>
    <row r="11" spans="1:5" ht="12.75">
      <c r="A11" s="37" t="s">
        <v>29</v>
      </c>
      <c r="B11" s="45" t="str">
        <f>T('Position Summary'!F4:G4)</f>
        <v>Insurance Specialist</v>
      </c>
      <c r="C11" s="46"/>
      <c r="D11" s="337"/>
      <c r="E11" s="337"/>
    </row>
    <row r="12" spans="1:5" ht="12.75">
      <c r="A12" s="37" t="s">
        <v>30</v>
      </c>
      <c r="B12" s="45">
        <f>'Organizational Accountabilities'!$D$11</f>
        <v>0</v>
      </c>
      <c r="C12" s="46"/>
      <c r="D12" s="336"/>
      <c r="E12" s="336"/>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223"/>
      <c r="F16" s="223"/>
      <c r="G16" s="223"/>
      <c r="H16" s="223"/>
    </row>
    <row r="17" spans="1:4" ht="12.75">
      <c r="A17" s="53"/>
      <c r="B17" s="56"/>
      <c r="C17" s="56"/>
      <c r="D17" s="56"/>
    </row>
    <row r="18" spans="1:4" ht="19.5" customHeight="1">
      <c r="A18" s="55" t="s">
        <v>38</v>
      </c>
      <c r="B18" s="57"/>
      <c r="C18" s="53"/>
      <c r="D18" s="53"/>
    </row>
    <row r="19" spans="1:4" ht="19.5" customHeight="1">
      <c r="A19" s="58" t="s">
        <v>39</v>
      </c>
      <c r="B19" s="59"/>
      <c r="C19" s="230"/>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2"/>
  <sheetViews>
    <sheetView showGridLines="0" tabSelected="1" zoomScale="75" zoomScaleNormal="75" workbookViewId="0" topLeftCell="A34">
      <selection activeCell="A37" sqref="A37:K51"/>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106</v>
      </c>
      <c r="E3" s="72"/>
      <c r="F3" s="72"/>
      <c r="G3" s="72"/>
      <c r="H3" s="72"/>
      <c r="I3" s="72"/>
      <c r="J3" s="72"/>
    </row>
    <row r="4" spans="1:10" ht="18">
      <c r="A4" s="72"/>
      <c r="B4" s="72"/>
      <c r="C4" s="72"/>
      <c r="D4" s="74" t="s">
        <v>107</v>
      </c>
      <c r="E4" s="72"/>
      <c r="F4" s="72"/>
      <c r="G4" s="72"/>
      <c r="H4" s="72"/>
      <c r="I4" s="72"/>
      <c r="J4" s="72"/>
    </row>
    <row r="5" spans="1:10" ht="15">
      <c r="A5" s="72"/>
      <c r="B5" s="72"/>
      <c r="C5" s="72"/>
      <c r="D5" s="72"/>
      <c r="E5" s="72"/>
      <c r="F5" s="72"/>
      <c r="G5" s="72"/>
      <c r="H5" s="72"/>
      <c r="I5" s="72"/>
      <c r="J5" s="72"/>
    </row>
    <row r="6" spans="1:11" ht="12.75">
      <c r="A6" s="353" t="s">
        <v>108</v>
      </c>
      <c r="B6" s="354"/>
      <c r="C6" s="355"/>
      <c r="D6" s="353">
        <f>'Organizational Accountabilities'!$D$6</f>
        <v>0</v>
      </c>
      <c r="E6" s="354"/>
      <c r="F6" s="355"/>
      <c r="G6" s="353" t="s">
        <v>109</v>
      </c>
      <c r="H6" s="355"/>
      <c r="I6" s="353"/>
      <c r="J6" s="354"/>
      <c r="K6" s="359"/>
    </row>
    <row r="7" spans="1:11" ht="12.75">
      <c r="A7" s="356"/>
      <c r="B7" s="357"/>
      <c r="C7" s="358"/>
      <c r="D7" s="356"/>
      <c r="E7" s="357"/>
      <c r="F7" s="358"/>
      <c r="G7" s="356"/>
      <c r="H7" s="358"/>
      <c r="I7" s="356"/>
      <c r="J7" s="357"/>
      <c r="K7" s="360"/>
    </row>
    <row r="8" spans="1:11" ht="12.75">
      <c r="A8" s="353" t="s">
        <v>2</v>
      </c>
      <c r="B8" s="361"/>
      <c r="C8" s="359"/>
      <c r="D8" s="366" t="str">
        <f>T('Position Summary'!F4:G4)</f>
        <v>Insurance Specialist</v>
      </c>
      <c r="E8" s="367"/>
      <c r="F8" s="372"/>
      <c r="G8" s="353" t="s">
        <v>110</v>
      </c>
      <c r="H8" s="355"/>
      <c r="I8" s="366">
        <f>'Organizational Accountabilities'!$D$11</f>
        <v>0</v>
      </c>
      <c r="J8" s="367"/>
      <c r="K8" s="368"/>
    </row>
    <row r="9" spans="1:11" ht="12.75">
      <c r="A9" s="362"/>
      <c r="B9" s="363"/>
      <c r="C9" s="360"/>
      <c r="D9" s="369"/>
      <c r="E9" s="370"/>
      <c r="F9" s="373"/>
      <c r="G9" s="356"/>
      <c r="H9" s="358"/>
      <c r="I9" s="369"/>
      <c r="J9" s="370"/>
      <c r="K9" s="371"/>
    </row>
    <row r="10" ht="12.75">
      <c r="M10" s="75"/>
    </row>
    <row r="11" ht="12.75">
      <c r="M11" s="75"/>
    </row>
    <row r="12" spans="1:13" ht="15.75" customHeight="1">
      <c r="A12" s="364" t="s">
        <v>111</v>
      </c>
      <c r="B12" s="392"/>
      <c r="C12" s="392"/>
      <c r="D12" s="393"/>
      <c r="E12" s="393"/>
      <c r="F12" s="394"/>
      <c r="G12" s="374" t="s">
        <v>112</v>
      </c>
      <c r="H12" s="364"/>
      <c r="I12" s="76" t="s">
        <v>95</v>
      </c>
      <c r="J12" s="364" t="s">
        <v>88</v>
      </c>
      <c r="K12" s="345"/>
      <c r="M12" s="77"/>
    </row>
    <row r="13" spans="1:13" ht="24.75" customHeight="1">
      <c r="A13" s="395" t="s">
        <v>113</v>
      </c>
      <c r="B13" s="396"/>
      <c r="C13" s="396"/>
      <c r="D13" s="393"/>
      <c r="E13" s="393"/>
      <c r="F13" s="394"/>
      <c r="G13" s="365" t="e">
        <f>+'Organizational Accountabilities'!H70</f>
        <v>#DIV/0!</v>
      </c>
      <c r="H13" s="375"/>
      <c r="I13" s="220">
        <f>'Organizational Accountabilities'!H71</f>
        <v>0.2</v>
      </c>
      <c r="J13" s="365" t="e">
        <f>'Organizational Accountabilities'!H72</f>
        <v>#DIV/0!</v>
      </c>
      <c r="K13" s="342"/>
      <c r="M13" s="77"/>
    </row>
    <row r="14" spans="1:13" ht="30" customHeight="1">
      <c r="A14" s="395" t="s">
        <v>114</v>
      </c>
      <c r="B14" s="397"/>
      <c r="C14" s="397"/>
      <c r="D14" s="393"/>
      <c r="E14" s="393"/>
      <c r="F14" s="394"/>
      <c r="G14" s="374" t="s">
        <v>112</v>
      </c>
      <c r="H14" s="364"/>
      <c r="I14" s="76" t="s">
        <v>95</v>
      </c>
      <c r="J14" s="364" t="s">
        <v>88</v>
      </c>
      <c r="K14" s="345"/>
      <c r="M14" s="77"/>
    </row>
    <row r="15" spans="1:13" ht="15.75" customHeight="1">
      <c r="A15" s="398">
        <v>1</v>
      </c>
      <c r="B15" s="349"/>
      <c r="C15" s="349"/>
      <c r="D15" s="350"/>
      <c r="E15" s="350"/>
      <c r="F15" s="351"/>
      <c r="G15" s="347" t="e">
        <f>'Position Accountabilities'!G25</f>
        <v>#DIV/0!</v>
      </c>
      <c r="H15" s="348"/>
      <c r="I15" s="221">
        <f>'Position Accountabilities'!F25</f>
        <v>0.4</v>
      </c>
      <c r="J15" s="341" t="e">
        <f>+G15*I15</f>
        <v>#DIV/0!</v>
      </c>
      <c r="K15" s="342"/>
      <c r="M15" s="77"/>
    </row>
    <row r="16" spans="1:11" ht="15">
      <c r="A16" s="346">
        <v>2</v>
      </c>
      <c r="B16" s="344"/>
      <c r="C16" s="344"/>
      <c r="D16" s="344"/>
      <c r="E16" s="344"/>
      <c r="F16" s="344"/>
      <c r="G16" s="347" t="e">
        <f>'Position Accountabilities'!G40</f>
        <v>#DIV/0!</v>
      </c>
      <c r="H16" s="348"/>
      <c r="I16" s="221">
        <f>'Position Accountabilities'!F40</f>
        <v>0.35</v>
      </c>
      <c r="J16" s="341" t="e">
        <f>+G16*I16</f>
        <v>#DIV/0!</v>
      </c>
      <c r="K16" s="342"/>
    </row>
    <row r="17" spans="1:11" ht="15.75" customHeight="1">
      <c r="A17" s="346">
        <v>3</v>
      </c>
      <c r="B17" s="349"/>
      <c r="C17" s="349"/>
      <c r="D17" s="344"/>
      <c r="E17" s="344"/>
      <c r="F17" s="345"/>
      <c r="G17" s="347" t="e">
        <f>'Position Accountabilities'!G45</f>
        <v>#DIV/0!</v>
      </c>
      <c r="H17" s="348"/>
      <c r="I17" s="221">
        <f>'Position Accountabilities'!F45</f>
        <v>0.05</v>
      </c>
      <c r="J17" s="341" t="e">
        <f>+G17*I17</f>
        <v>#DIV/0!</v>
      </c>
      <c r="K17" s="342"/>
    </row>
    <row r="18" spans="1:11" ht="15.75" customHeight="1">
      <c r="A18" s="346">
        <v>4</v>
      </c>
      <c r="B18" s="349"/>
      <c r="C18" s="349"/>
      <c r="D18" s="350"/>
      <c r="E18" s="350"/>
      <c r="F18" s="351"/>
      <c r="G18" s="347"/>
      <c r="H18" s="348"/>
      <c r="I18" s="221"/>
      <c r="J18" s="341">
        <f>+G18*I18</f>
        <v>0</v>
      </c>
      <c r="K18" s="342"/>
    </row>
    <row r="19" spans="1:11" ht="15.75" customHeight="1">
      <c r="A19" s="384" t="s">
        <v>151</v>
      </c>
      <c r="B19" s="385"/>
      <c r="C19" s="385"/>
      <c r="D19" s="385"/>
      <c r="E19" s="385"/>
      <c r="F19" s="385"/>
      <c r="G19" s="385"/>
      <c r="H19" s="386"/>
      <c r="I19" s="222">
        <f>SUM(I15:I18)</f>
        <v>0.8</v>
      </c>
      <c r="J19" s="341" t="e">
        <f>SUM(J15:K18)</f>
        <v>#DIV/0!</v>
      </c>
      <c r="K19" s="391"/>
    </row>
    <row r="20" spans="1:11" ht="15.75" customHeight="1">
      <c r="A20" s="388" t="s">
        <v>115</v>
      </c>
      <c r="B20" s="350"/>
      <c r="C20" s="350"/>
      <c r="D20" s="350"/>
      <c r="E20" s="350"/>
      <c r="F20" s="344"/>
      <c r="G20" s="344"/>
      <c r="H20" s="345"/>
      <c r="I20" s="229">
        <f>SUM(I13,I19)</f>
        <v>1</v>
      </c>
      <c r="J20" s="341" t="e">
        <f>+J19+J13</f>
        <v>#DIV/0!</v>
      </c>
      <c r="K20" s="391"/>
    </row>
    <row r="21" spans="1:11" ht="15.75" customHeight="1">
      <c r="A21" s="78"/>
      <c r="B21" s="79"/>
      <c r="C21" s="79"/>
      <c r="D21" s="80"/>
      <c r="E21" s="80"/>
      <c r="F21" s="80"/>
      <c r="G21" s="80"/>
      <c r="H21" s="80"/>
      <c r="I21" s="80"/>
      <c r="J21" s="80"/>
      <c r="K21" s="81"/>
    </row>
    <row r="22" spans="1:11" ht="15.75" customHeight="1">
      <c r="A22" s="387" t="s">
        <v>116</v>
      </c>
      <c r="B22" s="350"/>
      <c r="C22" s="350"/>
      <c r="D22" s="350"/>
      <c r="E22" s="350"/>
      <c r="F22" s="350"/>
      <c r="G22" s="350"/>
      <c r="H22" s="350"/>
      <c r="I22" s="350"/>
      <c r="J22" s="350"/>
      <c r="K22" s="351"/>
    </row>
    <row r="23" spans="1:11" ht="15.75" customHeight="1">
      <c r="A23" s="82"/>
      <c r="B23" s="343" t="s">
        <v>117</v>
      </c>
      <c r="C23" s="352"/>
      <c r="D23" s="352"/>
      <c r="E23" s="345"/>
      <c r="F23" s="83"/>
      <c r="G23" s="389" t="s">
        <v>118</v>
      </c>
      <c r="H23" s="344"/>
      <c r="I23" s="344"/>
      <c r="J23" s="344"/>
      <c r="K23" s="345"/>
    </row>
    <row r="24" spans="1:11" ht="15.75" customHeight="1">
      <c r="A24" s="82" t="s">
        <v>171</v>
      </c>
      <c r="B24" s="343" t="s">
        <v>119</v>
      </c>
      <c r="C24" s="352"/>
      <c r="D24" s="352"/>
      <c r="E24" s="345"/>
      <c r="F24" s="84"/>
      <c r="G24" s="343" t="s">
        <v>120</v>
      </c>
      <c r="H24" s="344"/>
      <c r="I24" s="344"/>
      <c r="J24" s="344"/>
      <c r="K24" s="345"/>
    </row>
    <row r="25" spans="1:11" ht="15.75" customHeight="1">
      <c r="A25" s="85"/>
      <c r="B25" s="343" t="s">
        <v>121</v>
      </c>
      <c r="C25" s="352"/>
      <c r="D25" s="352"/>
      <c r="E25" s="345"/>
      <c r="F25" s="83"/>
      <c r="G25" s="390" t="s">
        <v>122</v>
      </c>
      <c r="H25" s="344"/>
      <c r="I25" s="344"/>
      <c r="J25" s="344"/>
      <c r="K25" s="345"/>
    </row>
    <row r="26" spans="1:11" ht="15.75" customHeight="1">
      <c r="A26" s="86"/>
      <c r="B26" s="87"/>
      <c r="C26" s="88"/>
      <c r="D26" s="88"/>
      <c r="E26" s="89"/>
      <c r="F26" s="90"/>
      <c r="G26" s="90"/>
      <c r="H26" s="90"/>
      <c r="I26" s="91"/>
      <c r="J26" s="92"/>
      <c r="K26" s="93"/>
    </row>
    <row r="27" spans="1:11" ht="15.75" customHeight="1">
      <c r="A27" s="387" t="s">
        <v>126</v>
      </c>
      <c r="B27" s="350"/>
      <c r="C27" s="350"/>
      <c r="D27" s="350"/>
      <c r="E27" s="350"/>
      <c r="F27" s="350"/>
      <c r="G27" s="350"/>
      <c r="H27" s="350"/>
      <c r="I27" s="350"/>
      <c r="J27" s="350"/>
      <c r="K27" s="351"/>
    </row>
    <row r="28" spans="1:11" ht="15.75" customHeight="1">
      <c r="A28" s="97"/>
      <c r="B28" s="226" t="s">
        <v>167</v>
      </c>
      <c r="C28" s="191"/>
      <c r="D28" s="191"/>
      <c r="E28" s="191"/>
      <c r="F28" s="191"/>
      <c r="G28" s="191"/>
      <c r="H28" s="191"/>
      <c r="I28" s="191"/>
      <c r="J28" s="191"/>
      <c r="K28" s="228"/>
    </row>
    <row r="29" spans="1:11" ht="25.5" customHeight="1">
      <c r="A29" s="97"/>
      <c r="B29" s="379" t="s">
        <v>168</v>
      </c>
      <c r="C29" s="379"/>
      <c r="D29" s="379"/>
      <c r="E29" s="379"/>
      <c r="F29" s="379"/>
      <c r="G29" s="379"/>
      <c r="H29" s="379"/>
      <c r="I29" s="379"/>
      <c r="J29" s="379"/>
      <c r="K29" s="228"/>
    </row>
    <row r="30" spans="1:11" ht="15.75" customHeight="1">
      <c r="A30" s="97"/>
      <c r="B30" s="226" t="s">
        <v>123</v>
      </c>
      <c r="C30" s="227"/>
      <c r="D30" s="227"/>
      <c r="E30" s="227"/>
      <c r="F30" s="227"/>
      <c r="G30" s="227"/>
      <c r="H30" s="227"/>
      <c r="I30" s="227"/>
      <c r="J30" s="227"/>
      <c r="K30" s="228"/>
    </row>
    <row r="31" spans="1:11" ht="25.5" customHeight="1">
      <c r="A31" s="97"/>
      <c r="B31" s="379" t="s">
        <v>169</v>
      </c>
      <c r="C31" s="379"/>
      <c r="D31" s="379"/>
      <c r="E31" s="379"/>
      <c r="F31" s="379"/>
      <c r="G31" s="379"/>
      <c r="H31" s="379"/>
      <c r="I31" s="379"/>
      <c r="J31" s="379"/>
      <c r="K31" s="380"/>
    </row>
    <row r="32" spans="1:11" ht="15.75" customHeight="1">
      <c r="A32" s="97"/>
      <c r="B32" s="381" t="s">
        <v>127</v>
      </c>
      <c r="C32" s="382"/>
      <c r="D32" s="382"/>
      <c r="E32" s="382"/>
      <c r="F32" s="382"/>
      <c r="G32" s="382"/>
      <c r="H32" s="382"/>
      <c r="I32" s="382"/>
      <c r="J32" s="382"/>
      <c r="K32" s="383"/>
    </row>
    <row r="33" spans="1:11" ht="15">
      <c r="A33" s="97"/>
      <c r="B33" s="382"/>
      <c r="C33" s="382"/>
      <c r="D33" s="382"/>
      <c r="E33" s="382"/>
      <c r="F33" s="382"/>
      <c r="G33" s="382"/>
      <c r="H33" s="382"/>
      <c r="I33" s="382"/>
      <c r="J33" s="382"/>
      <c r="K33" s="383"/>
    </row>
    <row r="34" spans="1:11" ht="19.5" customHeight="1">
      <c r="A34" s="377" t="s">
        <v>128</v>
      </c>
      <c r="B34" s="378"/>
      <c r="C34" s="378"/>
      <c r="D34" s="378"/>
      <c r="E34" s="378"/>
      <c r="F34" s="345"/>
      <c r="G34" s="94" t="s">
        <v>124</v>
      </c>
      <c r="H34" s="95" t="s">
        <v>171</v>
      </c>
      <c r="I34" s="96" t="s">
        <v>125</v>
      </c>
      <c r="J34" s="101"/>
      <c r="K34" s="102"/>
    </row>
    <row r="35" spans="1:11" ht="15">
      <c r="A35" s="98"/>
      <c r="B35" s="98"/>
      <c r="C35" s="98"/>
      <c r="D35" s="98"/>
      <c r="E35" s="98"/>
      <c r="F35" s="98"/>
      <c r="G35" s="98"/>
      <c r="H35" s="98"/>
      <c r="I35" s="98"/>
      <c r="J35" s="98"/>
      <c r="K35" s="103"/>
    </row>
    <row r="36" spans="1:12" ht="15.75">
      <c r="A36" s="104" t="s">
        <v>129</v>
      </c>
      <c r="B36" s="105"/>
      <c r="C36" s="105"/>
      <c r="D36" s="105"/>
      <c r="E36" s="105"/>
      <c r="F36" s="105"/>
      <c r="G36" s="105"/>
      <c r="H36" s="105"/>
      <c r="I36" s="105"/>
      <c r="J36" s="105"/>
      <c r="K36" s="103"/>
      <c r="L36" s="103"/>
    </row>
    <row r="37" spans="1:12" ht="12.75">
      <c r="A37" s="340"/>
      <c r="B37" s="288"/>
      <c r="C37" s="288"/>
      <c r="D37" s="288"/>
      <c r="E37" s="288"/>
      <c r="F37" s="288"/>
      <c r="G37" s="288"/>
      <c r="H37" s="288"/>
      <c r="I37" s="288"/>
      <c r="J37" s="288"/>
      <c r="K37" s="288"/>
      <c r="L37" s="103"/>
    </row>
    <row r="38" spans="1:12" ht="12.75">
      <c r="A38" s="288"/>
      <c r="B38" s="288"/>
      <c r="C38" s="288"/>
      <c r="D38" s="288"/>
      <c r="E38" s="288"/>
      <c r="F38" s="288"/>
      <c r="G38" s="288"/>
      <c r="H38" s="288"/>
      <c r="I38" s="288"/>
      <c r="J38" s="288"/>
      <c r="K38" s="288"/>
      <c r="L38" s="103"/>
    </row>
    <row r="39" spans="1:12" ht="15.75" customHeight="1">
      <c r="A39" s="288"/>
      <c r="B39" s="288"/>
      <c r="C39" s="288"/>
      <c r="D39" s="288"/>
      <c r="E39" s="288"/>
      <c r="F39" s="288"/>
      <c r="G39" s="288"/>
      <c r="H39" s="288"/>
      <c r="I39" s="288"/>
      <c r="J39" s="288"/>
      <c r="K39" s="288"/>
      <c r="L39" s="103"/>
    </row>
    <row r="40" spans="1:12" ht="12.75">
      <c r="A40" s="288"/>
      <c r="B40" s="288"/>
      <c r="C40" s="288"/>
      <c r="D40" s="288"/>
      <c r="E40" s="288"/>
      <c r="F40" s="288"/>
      <c r="G40" s="288"/>
      <c r="H40" s="288"/>
      <c r="I40" s="288"/>
      <c r="J40" s="288"/>
      <c r="K40" s="288"/>
      <c r="L40" s="103"/>
    </row>
    <row r="41" spans="1:12" ht="12.75">
      <c r="A41" s="288"/>
      <c r="B41" s="288"/>
      <c r="C41" s="288"/>
      <c r="D41" s="288"/>
      <c r="E41" s="288"/>
      <c r="F41" s="288"/>
      <c r="G41" s="288"/>
      <c r="H41" s="288"/>
      <c r="I41" s="288"/>
      <c r="J41" s="288"/>
      <c r="K41" s="288"/>
      <c r="L41" s="103"/>
    </row>
    <row r="42" spans="1:12" ht="12.75">
      <c r="A42" s="288"/>
      <c r="B42" s="288"/>
      <c r="C42" s="288"/>
      <c r="D42" s="288"/>
      <c r="E42" s="288"/>
      <c r="F42" s="288"/>
      <c r="G42" s="288"/>
      <c r="H42" s="288"/>
      <c r="I42" s="288"/>
      <c r="J42" s="288"/>
      <c r="K42" s="288"/>
      <c r="L42" s="103"/>
    </row>
    <row r="43" spans="1:12" ht="12.75">
      <c r="A43" s="288"/>
      <c r="B43" s="288"/>
      <c r="C43" s="288"/>
      <c r="D43" s="288"/>
      <c r="E43" s="288"/>
      <c r="F43" s="288"/>
      <c r="G43" s="288"/>
      <c r="H43" s="288"/>
      <c r="I43" s="288"/>
      <c r="J43" s="288"/>
      <c r="K43" s="288"/>
      <c r="L43" s="103"/>
    </row>
    <row r="44" spans="1:12" ht="12.75">
      <c r="A44" s="288"/>
      <c r="B44" s="288"/>
      <c r="C44" s="288"/>
      <c r="D44" s="288"/>
      <c r="E44" s="288"/>
      <c r="F44" s="288"/>
      <c r="G44" s="288"/>
      <c r="H44" s="288"/>
      <c r="I44" s="288"/>
      <c r="J44" s="288"/>
      <c r="K44" s="288"/>
      <c r="L44" s="103"/>
    </row>
    <row r="45" spans="1:12" ht="12.75">
      <c r="A45" s="288"/>
      <c r="B45" s="288"/>
      <c r="C45" s="288"/>
      <c r="D45" s="288"/>
      <c r="E45" s="288"/>
      <c r="F45" s="288"/>
      <c r="G45" s="288"/>
      <c r="H45" s="288"/>
      <c r="I45" s="288"/>
      <c r="J45" s="288"/>
      <c r="K45" s="288"/>
      <c r="L45" s="103"/>
    </row>
    <row r="46" spans="1:12" ht="12.75">
      <c r="A46" s="288"/>
      <c r="B46" s="288"/>
      <c r="C46" s="288"/>
      <c r="D46" s="288"/>
      <c r="E46" s="288"/>
      <c r="F46" s="288"/>
      <c r="G46" s="288"/>
      <c r="H46" s="288"/>
      <c r="I46" s="288"/>
      <c r="J46" s="288"/>
      <c r="K46" s="288"/>
      <c r="L46" s="103"/>
    </row>
    <row r="47" spans="1:12" ht="12.75">
      <c r="A47" s="288"/>
      <c r="B47" s="288"/>
      <c r="C47" s="288"/>
      <c r="D47" s="288"/>
      <c r="E47" s="288"/>
      <c r="F47" s="288"/>
      <c r="G47" s="288"/>
      <c r="H47" s="288"/>
      <c r="I47" s="288"/>
      <c r="J47" s="288"/>
      <c r="K47" s="288"/>
      <c r="L47" s="103"/>
    </row>
    <row r="48" spans="1:12" ht="12.75">
      <c r="A48" s="288"/>
      <c r="B48" s="288"/>
      <c r="C48" s="288"/>
      <c r="D48" s="288"/>
      <c r="E48" s="288"/>
      <c r="F48" s="288"/>
      <c r="G48" s="288"/>
      <c r="H48" s="288"/>
      <c r="I48" s="288"/>
      <c r="J48" s="288"/>
      <c r="K48" s="288"/>
      <c r="L48" s="103"/>
    </row>
    <row r="49" spans="1:12" ht="12.75">
      <c r="A49" s="288"/>
      <c r="B49" s="288"/>
      <c r="C49" s="288"/>
      <c r="D49" s="288"/>
      <c r="E49" s="288"/>
      <c r="F49" s="288"/>
      <c r="G49" s="288"/>
      <c r="H49" s="288"/>
      <c r="I49" s="288"/>
      <c r="J49" s="288"/>
      <c r="K49" s="288"/>
      <c r="L49" s="103"/>
    </row>
    <row r="50" spans="1:12" ht="12.75">
      <c r="A50" s="288"/>
      <c r="B50" s="288"/>
      <c r="C50" s="288"/>
      <c r="D50" s="288"/>
      <c r="E50" s="288"/>
      <c r="F50" s="288"/>
      <c r="G50" s="288"/>
      <c r="H50" s="288"/>
      <c r="I50" s="288"/>
      <c r="J50" s="288"/>
      <c r="K50" s="288"/>
      <c r="L50" s="103"/>
    </row>
    <row r="51" spans="1:12" ht="12.75">
      <c r="A51" s="288"/>
      <c r="B51" s="288"/>
      <c r="C51" s="288"/>
      <c r="D51" s="288"/>
      <c r="E51" s="288"/>
      <c r="F51" s="288"/>
      <c r="G51" s="288"/>
      <c r="H51" s="288"/>
      <c r="I51" s="288"/>
      <c r="J51" s="288"/>
      <c r="K51" s="288"/>
      <c r="L51" s="103"/>
    </row>
    <row r="52" spans="1:12" ht="15">
      <c r="A52" s="340"/>
      <c r="B52" s="340"/>
      <c r="C52" s="340"/>
      <c r="D52" s="340"/>
      <c r="E52" s="340"/>
      <c r="F52" s="340"/>
      <c r="G52" s="340"/>
      <c r="H52" s="340"/>
      <c r="I52" s="340"/>
      <c r="J52" s="340"/>
      <c r="K52" s="340"/>
      <c r="L52" s="103"/>
    </row>
    <row r="53" spans="1:12" ht="15">
      <c r="A53" s="340"/>
      <c r="B53" s="340"/>
      <c r="C53" s="340"/>
      <c r="D53" s="340"/>
      <c r="E53" s="340"/>
      <c r="F53" s="340"/>
      <c r="G53" s="340"/>
      <c r="H53" s="340"/>
      <c r="I53" s="340"/>
      <c r="J53" s="340"/>
      <c r="K53" s="340"/>
      <c r="L53" s="103"/>
    </row>
    <row r="54" spans="1:12" ht="15">
      <c r="A54" s="105"/>
      <c r="B54" s="105"/>
      <c r="C54" s="105"/>
      <c r="D54" s="105"/>
      <c r="E54" s="105"/>
      <c r="F54" s="105"/>
      <c r="G54" s="105"/>
      <c r="H54" s="105"/>
      <c r="I54" s="105"/>
      <c r="J54" s="105"/>
      <c r="K54" s="103"/>
      <c r="L54" s="103"/>
    </row>
    <row r="55" spans="1:12" ht="15">
      <c r="A55" s="105" t="s">
        <v>130</v>
      </c>
      <c r="B55" s="105"/>
      <c r="C55" s="105"/>
      <c r="D55" s="105"/>
      <c r="E55" s="105"/>
      <c r="F55" s="105"/>
      <c r="G55" s="105" t="s">
        <v>131</v>
      </c>
      <c r="H55" s="105"/>
      <c r="I55" s="105"/>
      <c r="J55" s="105"/>
      <c r="K55" s="103"/>
      <c r="L55" s="103"/>
    </row>
    <row r="56" spans="1:12" ht="15">
      <c r="A56" s="106" t="s">
        <v>132</v>
      </c>
      <c r="B56" s="105"/>
      <c r="C56" s="105"/>
      <c r="D56" s="105"/>
      <c r="E56" s="105"/>
      <c r="F56" s="105"/>
      <c r="G56" s="106" t="s">
        <v>25</v>
      </c>
      <c r="H56" s="105"/>
      <c r="I56" s="105"/>
      <c r="J56" s="105"/>
      <c r="K56" s="103"/>
      <c r="L56" s="103"/>
    </row>
    <row r="57" spans="1:12" ht="15">
      <c r="A57" s="105" t="s">
        <v>130</v>
      </c>
      <c r="B57" s="105"/>
      <c r="C57" s="105"/>
      <c r="D57" s="105"/>
      <c r="E57" s="105"/>
      <c r="F57" s="105"/>
      <c r="G57" s="105" t="s">
        <v>131</v>
      </c>
      <c r="H57" s="105"/>
      <c r="I57" s="105"/>
      <c r="J57" s="105"/>
      <c r="K57" s="103"/>
      <c r="L57" s="103"/>
    </row>
    <row r="58" spans="1:12" ht="15">
      <c r="A58" s="106" t="s">
        <v>133</v>
      </c>
      <c r="B58" s="105"/>
      <c r="C58" s="105"/>
      <c r="D58" s="105"/>
      <c r="E58" s="105"/>
      <c r="F58" s="105"/>
      <c r="G58" s="106" t="s">
        <v>25</v>
      </c>
      <c r="H58" s="105"/>
      <c r="I58" s="105"/>
      <c r="J58" s="105"/>
      <c r="K58" s="103"/>
      <c r="L58" s="103"/>
    </row>
    <row r="59" spans="1:12" ht="15">
      <c r="A59" s="106"/>
      <c r="B59" s="105"/>
      <c r="C59" s="105"/>
      <c r="D59" s="105"/>
      <c r="E59" s="105"/>
      <c r="F59" s="105"/>
      <c r="G59" s="106"/>
      <c r="H59" s="105"/>
      <c r="I59" s="105"/>
      <c r="J59" s="105"/>
      <c r="K59" s="103"/>
      <c r="L59" s="103"/>
    </row>
    <row r="60" spans="1:12" ht="15">
      <c r="A60" s="106"/>
      <c r="B60" s="105"/>
      <c r="C60" s="105"/>
      <c r="D60" s="105"/>
      <c r="E60" s="105"/>
      <c r="F60" s="105"/>
      <c r="G60" s="106"/>
      <c r="H60" s="105"/>
      <c r="I60" s="105"/>
      <c r="J60" s="105"/>
      <c r="K60" s="103"/>
      <c r="L60" s="103"/>
    </row>
    <row r="61" spans="1:12" ht="15.75">
      <c r="A61" s="104" t="s">
        <v>134</v>
      </c>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5"/>
      <c r="B73" s="105"/>
      <c r="C73" s="105"/>
      <c r="D73" s="105"/>
      <c r="E73" s="105"/>
      <c r="F73" s="105"/>
      <c r="G73" s="105"/>
      <c r="H73" s="105"/>
      <c r="I73" s="105"/>
      <c r="J73" s="105"/>
      <c r="K73" s="100"/>
      <c r="L73" s="100"/>
    </row>
    <row r="74" spans="1:12" ht="15">
      <c r="A74" s="105"/>
      <c r="B74" s="105"/>
      <c r="C74" s="105"/>
      <c r="D74" s="105"/>
      <c r="E74" s="105"/>
      <c r="F74" s="105"/>
      <c r="G74" s="105"/>
      <c r="H74" s="105"/>
      <c r="I74" s="105"/>
      <c r="J74" s="105"/>
      <c r="K74" s="100"/>
      <c r="L74" s="100"/>
    </row>
    <row r="75" spans="1:12" ht="15">
      <c r="A75" s="105"/>
      <c r="B75" s="105"/>
      <c r="C75" s="105"/>
      <c r="D75" s="105"/>
      <c r="E75" s="105"/>
      <c r="F75" s="105"/>
      <c r="G75" s="105"/>
      <c r="H75" s="105"/>
      <c r="I75" s="105"/>
      <c r="J75" s="105"/>
      <c r="K75" s="100"/>
      <c r="L75" s="100"/>
    </row>
    <row r="76" spans="1:12" ht="15">
      <c r="A76" s="103"/>
      <c r="B76" s="105"/>
      <c r="C76" s="105"/>
      <c r="D76" s="105"/>
      <c r="E76" s="105"/>
      <c r="F76" s="105"/>
      <c r="G76" s="105"/>
      <c r="H76" s="105"/>
      <c r="I76" s="105"/>
      <c r="J76" s="105"/>
      <c r="K76" s="100"/>
      <c r="L76" s="100"/>
    </row>
    <row r="77" spans="1:12" ht="15">
      <c r="A77" s="103"/>
      <c r="B77" s="105"/>
      <c r="C77" s="105"/>
      <c r="D77" s="105"/>
      <c r="E77" s="105"/>
      <c r="F77" s="105"/>
      <c r="G77" s="105"/>
      <c r="H77" s="105"/>
      <c r="I77" s="105"/>
      <c r="J77" s="105"/>
      <c r="K77" s="100"/>
      <c r="L77" s="100"/>
    </row>
    <row r="78" spans="1:12" ht="15.75">
      <c r="A78" s="107" t="s">
        <v>135</v>
      </c>
      <c r="B78" s="105"/>
      <c r="C78" s="105"/>
      <c r="D78" s="105"/>
      <c r="E78" s="105"/>
      <c r="F78" s="105"/>
      <c r="G78" s="105"/>
      <c r="H78" s="105"/>
      <c r="I78" s="105"/>
      <c r="J78" s="105"/>
      <c r="K78" s="100"/>
      <c r="L78" s="100"/>
    </row>
    <row r="79" spans="1:12" ht="15">
      <c r="A79" s="103"/>
      <c r="B79" s="105"/>
      <c r="C79" s="105"/>
      <c r="D79" s="105"/>
      <c r="E79" s="105"/>
      <c r="F79" s="105"/>
      <c r="G79" s="105"/>
      <c r="H79" s="105"/>
      <c r="I79" s="105"/>
      <c r="J79" s="105"/>
      <c r="K79" s="100"/>
      <c r="L79" s="100"/>
    </row>
    <row r="80" spans="1:12" ht="12.75" customHeight="1">
      <c r="A80" s="376" t="s">
        <v>143</v>
      </c>
      <c r="B80" s="376"/>
      <c r="C80" s="376"/>
      <c r="D80" s="376"/>
      <c r="E80" s="376"/>
      <c r="F80" s="376"/>
      <c r="G80" s="376"/>
      <c r="H80" s="376"/>
      <c r="I80" s="376"/>
      <c r="J80" s="376"/>
      <c r="K80" s="100"/>
      <c r="L80" s="100"/>
    </row>
    <row r="81" spans="1:12" ht="12.75">
      <c r="A81" s="376"/>
      <c r="B81" s="376"/>
      <c r="C81" s="376"/>
      <c r="D81" s="376"/>
      <c r="E81" s="376"/>
      <c r="F81" s="376"/>
      <c r="G81" s="376"/>
      <c r="H81" s="376"/>
      <c r="I81" s="376"/>
      <c r="J81" s="376"/>
      <c r="K81" s="100"/>
      <c r="L81" s="100"/>
    </row>
    <row r="82" spans="1:12" ht="12.75">
      <c r="A82" s="376"/>
      <c r="B82" s="376"/>
      <c r="C82" s="376"/>
      <c r="D82" s="376"/>
      <c r="E82" s="376"/>
      <c r="F82" s="376"/>
      <c r="G82" s="376"/>
      <c r="H82" s="376"/>
      <c r="I82" s="376"/>
      <c r="J82" s="376"/>
      <c r="K82" s="100"/>
      <c r="L82" s="100"/>
    </row>
    <row r="83" spans="1:12" ht="12.75">
      <c r="A83" s="376"/>
      <c r="B83" s="376"/>
      <c r="C83" s="376"/>
      <c r="D83" s="376"/>
      <c r="E83" s="376"/>
      <c r="F83" s="376"/>
      <c r="G83" s="376"/>
      <c r="H83" s="376"/>
      <c r="I83" s="376"/>
      <c r="J83" s="376"/>
      <c r="K83" s="100"/>
      <c r="L83" s="100"/>
    </row>
    <row r="84" spans="1:12" ht="12.75">
      <c r="A84" s="103"/>
      <c r="B84" s="100"/>
      <c r="C84" s="100"/>
      <c r="D84" s="100"/>
      <c r="E84" s="100"/>
      <c r="F84" s="100"/>
      <c r="G84" s="103"/>
      <c r="H84" s="100"/>
      <c r="I84" s="100"/>
      <c r="J84" s="100"/>
      <c r="K84" s="100"/>
      <c r="L84" s="100"/>
    </row>
    <row r="85" spans="1:12" ht="12.75">
      <c r="A85" s="103"/>
      <c r="B85" s="99" t="s">
        <v>136</v>
      </c>
      <c r="C85" s="100"/>
      <c r="D85" s="100"/>
      <c r="E85" s="100"/>
      <c r="F85" s="100"/>
      <c r="G85" s="103"/>
      <c r="H85" s="100"/>
      <c r="I85" s="100"/>
      <c r="J85" s="100"/>
      <c r="K85" s="100"/>
      <c r="L85" s="100"/>
    </row>
    <row r="86" spans="1:12" ht="15">
      <c r="A86" s="105"/>
      <c r="B86" s="103"/>
      <c r="C86" s="105"/>
      <c r="D86" s="105"/>
      <c r="E86" s="105"/>
      <c r="F86" s="105"/>
      <c r="G86" s="105"/>
      <c r="H86" s="105"/>
      <c r="I86" s="105"/>
      <c r="J86" s="105"/>
      <c r="K86" s="100"/>
      <c r="L86" s="100"/>
    </row>
    <row r="87" spans="1:12" ht="15">
      <c r="A87" s="108" t="s">
        <v>137</v>
      </c>
      <c r="B87" s="105"/>
      <c r="C87" s="105"/>
      <c r="D87" s="105"/>
      <c r="E87" s="105"/>
      <c r="F87" s="105"/>
      <c r="G87" s="108" t="s">
        <v>138</v>
      </c>
      <c r="H87" s="105"/>
      <c r="I87" s="105"/>
      <c r="J87" s="105"/>
      <c r="K87" s="100"/>
      <c r="L87" s="100"/>
    </row>
    <row r="88" spans="1:12" ht="15">
      <c r="A88" s="106" t="s">
        <v>139</v>
      </c>
      <c r="B88" s="105"/>
      <c r="C88" s="105"/>
      <c r="D88" s="105"/>
      <c r="E88" s="105"/>
      <c r="F88" s="105"/>
      <c r="G88" s="106" t="s">
        <v>25</v>
      </c>
      <c r="H88" s="105"/>
      <c r="I88" s="105"/>
      <c r="J88" s="105"/>
      <c r="K88" s="100"/>
      <c r="L88" s="100"/>
    </row>
    <row r="89" spans="1:12" ht="15">
      <c r="A89" s="105"/>
      <c r="B89" s="105"/>
      <c r="C89" s="105"/>
      <c r="D89" s="105"/>
      <c r="E89" s="105"/>
      <c r="F89" s="105"/>
      <c r="G89" s="105"/>
      <c r="H89" s="105"/>
      <c r="I89" s="105"/>
      <c r="J89" s="105"/>
      <c r="K89" s="100"/>
      <c r="L89" s="100"/>
    </row>
    <row r="90" spans="1:12" ht="15">
      <c r="A90" s="98"/>
      <c r="B90" s="98"/>
      <c r="C90" s="98"/>
      <c r="D90" s="98"/>
      <c r="E90" s="98"/>
      <c r="F90" s="98"/>
      <c r="G90" s="98"/>
      <c r="H90" s="98"/>
      <c r="I90" s="98"/>
      <c r="J90" s="98"/>
      <c r="K90" s="103"/>
      <c r="L90" s="103"/>
    </row>
    <row r="91" spans="1:12" ht="12.75">
      <c r="A91" s="103"/>
      <c r="B91" s="103"/>
      <c r="C91" s="103"/>
      <c r="D91" s="103"/>
      <c r="E91" s="103"/>
      <c r="F91" s="103"/>
      <c r="G91" s="103"/>
      <c r="H91" s="103"/>
      <c r="I91" s="103"/>
      <c r="J91" s="103"/>
      <c r="K91" s="103"/>
      <c r="L91" s="103"/>
    </row>
    <row r="92" spans="1:12" ht="12.75">
      <c r="A92" s="103"/>
      <c r="B92" s="103"/>
      <c r="C92" s="103"/>
      <c r="D92" s="103"/>
      <c r="E92" s="103"/>
      <c r="F92" s="103"/>
      <c r="G92" s="103"/>
      <c r="H92" s="103"/>
      <c r="I92" s="103"/>
      <c r="J92" s="103"/>
      <c r="K92" s="103"/>
      <c r="L92" s="103"/>
    </row>
  </sheetData>
  <mergeCells count="49">
    <mergeCell ref="G15:H15"/>
    <mergeCell ref="J20:K20"/>
    <mergeCell ref="J19:K19"/>
    <mergeCell ref="A12:F12"/>
    <mergeCell ref="A13:F13"/>
    <mergeCell ref="A14:F14"/>
    <mergeCell ref="A15:F15"/>
    <mergeCell ref="G18:H18"/>
    <mergeCell ref="A17:F17"/>
    <mergeCell ref="J15:K15"/>
    <mergeCell ref="A19:H19"/>
    <mergeCell ref="A27:K27"/>
    <mergeCell ref="A22:K22"/>
    <mergeCell ref="A20:H20"/>
    <mergeCell ref="G23:K23"/>
    <mergeCell ref="G25:K25"/>
    <mergeCell ref="B25:E25"/>
    <mergeCell ref="A80:J83"/>
    <mergeCell ref="A34:F34"/>
    <mergeCell ref="B29:J29"/>
    <mergeCell ref="B31:K31"/>
    <mergeCell ref="B32:K33"/>
    <mergeCell ref="A8:C9"/>
    <mergeCell ref="J12:K12"/>
    <mergeCell ref="J13:K13"/>
    <mergeCell ref="J14:K14"/>
    <mergeCell ref="I8:K9"/>
    <mergeCell ref="D8:F9"/>
    <mergeCell ref="G8:H9"/>
    <mergeCell ref="G12:H12"/>
    <mergeCell ref="G13:H13"/>
    <mergeCell ref="G14:H14"/>
    <mergeCell ref="A6:C7"/>
    <mergeCell ref="D6:F7"/>
    <mergeCell ref="G6:H7"/>
    <mergeCell ref="I6:K7"/>
    <mergeCell ref="J18:K18"/>
    <mergeCell ref="J17:K17"/>
    <mergeCell ref="G24:K24"/>
    <mergeCell ref="A16:F16"/>
    <mergeCell ref="G16:H16"/>
    <mergeCell ref="J16:K16"/>
    <mergeCell ref="A18:F18"/>
    <mergeCell ref="G17:H17"/>
    <mergeCell ref="B23:E23"/>
    <mergeCell ref="B24:E24"/>
    <mergeCell ref="A37:K51"/>
    <mergeCell ref="A52:K52"/>
    <mergeCell ref="A53:K53"/>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2005-04-07T19:09:23Z</cp:lastPrinted>
  <dcterms:created xsi:type="dcterms:W3CDTF">2004-01-30T21:22:23Z</dcterms:created>
  <dcterms:modified xsi:type="dcterms:W3CDTF">2006-03-01T14:39:39Z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