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5">#REF!</definedName>
    <definedName name="A" localSheetId="1">'[4]#REF'!$A$1:$C$8</definedName>
    <definedName name="A" localSheetId="2">'[4]#REF'!$A$1:$C$8</definedName>
    <definedName name="A">'[4]#REF'!$A$1:$C$8</definedName>
    <definedName name="department" localSheetId="5">'[7]Sheet1'!$A$1:$A$71</definedName>
    <definedName name="Division">'[6]ValidData'!$I$2:$I$5</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FLSA">'[6]ValidData'!$C$2:$C$3</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<sst xmlns="http://schemas.openxmlformats.org/spreadsheetml/2006/main" count="269" uniqueCount="206">
  <si>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</si>
  <si>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</si>
  <si>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</si>
  <si>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</si>
  <si>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</si>
  <si>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</si>
  <si>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</si>
  <si>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</si>
  <si>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</si>
  <si>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</si>
  <si>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</si>
  <si>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</si>
  <si>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</si>
  <si>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</si>
  <si>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</si>
  <si>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</si>
  <si>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</si>
  <si>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</si>
  <si>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</si>
  <si>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</si>
  <si>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</si>
  <si>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</si>
  <si>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</si>
  <si>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</si>
  <si>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</si>
  <si>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</si>
  <si>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</si>
  <si>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</si>
  <si>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</si>
  <si>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</si>
  <si>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</si>
  <si>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</si>
  <si>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</si>
  <si>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</si>
  <si>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</si>
  <si>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</si>
  <si>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</si>
  <si>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</si>
  <si>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</si>
  <si>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</si>
  <si>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</si>
  <si>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</si>
  <si>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</si>
  <si>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</si>
  <si>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</si>
  <si>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Plumber/HVAC</t>
  </si>
  <si>
    <t>FIS</t>
  </si>
  <si>
    <t>N</t>
  </si>
  <si>
    <t>006</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</si>
  <si>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</si>
  <si>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</si>
  <si>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</si>
  <si>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</si>
  <si>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</si>
  <si>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</si>
  <si>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</si>
  <si>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</si>
  <si>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</si>
  <si>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</si>
  <si>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</si>
  <si>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</si>
  <si>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</si>
  <si>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</si>
  <si>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</si>
  <si>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</si>
  <si>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</si>
  <si>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</si>
  <si>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</si>
  <si>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</si>
  <si>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</si>
  <si>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</si>
  <si>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</si>
  <si>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</si>
  <si>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</si>
  <si>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</si>
  <si>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</si>
  <si>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</si>
  <si>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</si>
  <si>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</si>
  <si>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</si>
  <si>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</si>
  <si>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</si>
  <si>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</si>
  <si>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</si>
  <si>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</si>
  <si>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</si>
  <si>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</si>
  <si>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</si>
  <si>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</si>
  <si>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</si>
  <si>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</si>
  <si>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</si>
  <si>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</si>
  <si>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</si>
  <si>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</si>
  <si>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</si>
  <si>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</si>
  <si>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</si>
  <si>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</si>
  <si>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</si>
  <si>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</si>
  <si>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</si>
  <si>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</si>
  <si>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</si>
  <si>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</si>
  <si>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</si>
  <si>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4</t>
  </si>
  <si>
    <t>4.1</t>
  </si>
  <si>
    <t>4.2</t>
  </si>
  <si>
    <t>4.3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</si>
  <si>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</si>
  <si>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</si>
  <si>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</si>
  <si>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</si>
  <si>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</si>
  <si>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</si>
  <si>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</si>
  <si>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</si>
  <si>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</si>
  <si>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</si>
  <si>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</si>
  <si>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</si>
  <si>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</si>
  <si>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</si>
  <si>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</si>
  <si>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</si>
  <si>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</si>
  <si>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</si>
  <si>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</si>
  <si>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</si>
  <si>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</si>
  <si>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</si>
  <si>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</si>
  <si>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</si>
  <si>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</si>
  <si>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</si>
  <si>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</si>
  <si>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</si>
  <si>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</si>
  <si>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</si>
  <si>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</si>
  <si>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</si>
  <si>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</si>
  <si>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</si>
  <si>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</si>
  <si>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</si>
  <si>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</si>
  <si>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</si>
  <si>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</si>
  <si>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 high school diploma or equivalent (G.E.D.), may include specialized or vocational courses.</t>
  </si>
  <si>
    <t>Vocational courses to include Plumbing, Refrigeration and Airconditioning.</t>
  </si>
  <si>
    <t>Journeyman's License, Valid Drivers License, Certification for Clean Air Act 608.</t>
  </si>
  <si>
    <t>Two to three years.</t>
  </si>
  <si>
    <t>Three to five years.</t>
  </si>
  <si>
    <t>Continuous physical exertion is required, such as walking/pushing/climbing and lifting material or equipment of heavy weight (&gt; 50 lbs.).  Examples:  grounds staff and EMS.</t>
  </si>
  <si>
    <t>Located in an environment with regular exposure to fumes or odors, temperature extremes, or loud noises which cause noticeable discomfort or moderate risk of accident or illness.  Examples:  engineering, waste management, laundry workers and yards/grounds staff.</t>
  </si>
  <si>
    <t>OSHA Category 1: Tasks that involve exposure to blood, body fluids, tissues, and other potentially infectious materials.</t>
  </si>
  <si>
    <t>Maintain, repair and install hospital's plumbing, refrigeration and HVAC systems and equipment.</t>
  </si>
  <si>
    <t>Ability to read blueprints.  Knowledgeable in the practice of pipe fitting and soldering, refrigerant reclamation and charging.</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</si>
  <si>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</si>
  <si>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</si>
  <si>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Receives, prioritizes and completes work requests in a timely fashion.</t>
  </si>
  <si>
    <t>Performs or directs repairs to Facility plumbing systems.  Installs fixtures, filters, pumps and assorted motors to systems and equipment.</t>
  </si>
  <si>
    <t>Performs or directs repairs to Facility HVAC systems.  Changes belts, motors, filters, dampers, and associated components.</t>
  </si>
  <si>
    <t>Perform or directs repairs to Facility refrigeration systems including refrigerators, freezers, condensing coils, ice machines and associated equipment.</t>
  </si>
  <si>
    <t>Performs, directs or monitors the performance of preventative maintenance on all above listed equipment at specified intervals.</t>
  </si>
  <si>
    <t>Provides direction and technical assistance to outside contractors to ensure plumbing, refrigeration and HVAC systems meet codes and FAMC standards.</t>
  </si>
  <si>
    <t>Monitors and inspects installations by outside contractors to ensure systems are installed according to spec.</t>
  </si>
  <si>
    <t>Coordinates and directs contractors to specific routes for water and waste, air supply and exhaust and regrigeration runs to ensure proper flows and drainage.</t>
  </si>
  <si>
    <t>Reviews prints and specs to ensure systems meet the need and requirements of the health care operation.</t>
  </si>
  <si>
    <t>Informs department management of budget and inventory requests to assist in the programming of expenditures.</t>
  </si>
  <si>
    <t>Maintains a working inventory of pipe, fittings, flush valves, filters, assorted sink parts and a general inventory for repairs and maintenance.</t>
  </si>
  <si>
    <t>Performs annual inspection of plumbing and HVAC systems and makes recommendations for repairs and replacement.</t>
  </si>
  <si>
    <t>Is responsible for presenting a positive image of FAMC providing an environment suitable for professional health care.</t>
  </si>
  <si>
    <t>Maintains a professional working relationship with FAMC employees and vendors.</t>
  </si>
  <si>
    <t>Provides assistance as needed for internal and external disasters.  Responds as a member of the fire detail.</t>
  </si>
  <si>
    <t>Takes on call weekend duty in rotation.</t>
  </si>
  <si>
    <t>Safety Initiative-Complies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</si>
  <si>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</si>
  <si>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</si>
  <si>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Performs other position appropriate duties as required in a competent, professional and courteous manner.</t>
  </si>
  <si>
    <t>Repairs and maintains the Medical Center's plumbing, HVAC and refrigeration systems and fixtures to ensure a comfortable environment for health care practices.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</si>
  <si>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</si>
  <si>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</si>
  <si>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</si>
  <si>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</si>
  <si>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</si>
  <si>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3.2</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</si>
  <si>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</si>
  <si>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</si>
  <si>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</si>
  <si>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If competencies not completed, administer appropriate corrective action and attach a developmental plan identifying specific performance expectations and time frames.</t>
  </si>
  <si>
    <t>A high school diploma or equivalent (G.E.D.), may include specialized or vocational courses.  A formal training program after high school.</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</si>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</sst>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0">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3" applyFont="1" applyBorder="1" applyAlignment="1">
      <alignment/>
      <protection/>
    </xf>
    <xf numFmtId="0" fontId="28" fillId="0" borderId="8" xfId="0" applyFont="1" applyBorder="1" applyAlignment="1">
      <alignment/>
    </xf>
    <xf numFmtId="0" fontId="0" fillId="0" borderId="0" xfId="23" applyFont="1">
      <alignment/>
      <protection/>
    </xf>
    <xf numFmtId="0" fontId="24" fillId="0" borderId="0" xfId="23" applyFont="1" applyAlignment="1">
      <alignment/>
      <protection/>
    </xf>
    <xf numFmtId="0" fontId="5" fillId="0" borderId="16" xfId="24"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4"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9" fontId="0" fillId="0" borderId="5" xfId="0" applyNumberFormat="1" applyFont="1" applyBorder="1" applyAlignment="1">
      <alignment horizontal="right"/>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0" fillId="0" borderId="2" xfId="0" applyBorder="1" applyAlignment="1">
      <alignment vertical="center" wrapText="1"/>
    </xf>
    <xf numFmtId="0" fontId="0" fillId="0" borderId="7" xfId="0" applyBorder="1" applyAlignment="1">
      <alignment vertical="center" wrapText="1"/>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2" fontId="26" fillId="0" borderId="4" xfId="23" applyNumberFormat="1" applyFont="1" applyBorder="1" applyAlignment="1">
      <alignment horizontal="right"/>
      <protection/>
    </xf>
    <xf numFmtId="2" fontId="0" fillId="0" borderId="7" xfId="0" applyNumberFormat="1" applyFont="1" applyBorder="1" applyAlignment="1">
      <alignment horizontal="right"/>
    </xf>
    <xf numFmtId="0" fontId="27" fillId="0" borderId="4" xfId="23" applyFont="1" applyBorder="1" applyAlignment="1">
      <alignment horizont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0" fontId="27" fillId="0" borderId="2" xfId="0" applyFont="1"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0" fillId="0" borderId="2" xfId="0" applyBorder="1" applyAlignment="1">
      <alignment horizontal="center"/>
    </xf>
    <xf numFmtId="0" fontId="0" fillId="0" borderId="7" xfId="0" applyBorder="1" applyAlignment="1">
      <alignment horizontal="center"/>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9">
      <selection activeCell="J12" sqref="J12"/>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604</v>
      </c>
      <c r="C4" s="258" t="s">
        <v>2</v>
      </c>
      <c r="D4" s="254"/>
      <c r="E4" s="255"/>
      <c r="F4" s="259" t="s">
        <v>45</v>
      </c>
      <c r="G4" s="260"/>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8060</v>
      </c>
      <c r="C5" s="270" t="s">
        <v>4</v>
      </c>
      <c r="D5" s="271"/>
      <c r="E5" s="271"/>
      <c r="F5" s="259"/>
      <c r="G5" s="261"/>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6" t="s">
        <v>6</v>
      </c>
      <c r="D6" s="257"/>
      <c r="E6" s="257"/>
      <c r="F6" s="262"/>
      <c r="G6" s="263"/>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6" t="s">
        <v>8</v>
      </c>
      <c r="D7" s="257"/>
      <c r="E7" s="257"/>
      <c r="F7" s="262"/>
      <c r="G7" s="263"/>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6" t="s">
        <v>10</v>
      </c>
      <c r="D8" s="257"/>
      <c r="E8" s="257"/>
      <c r="F8" s="264"/>
      <c r="G8" s="265"/>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67" t="s">
        <v>157</v>
      </c>
      <c r="B12" s="268"/>
      <c r="C12" s="268"/>
      <c r="D12" s="268"/>
      <c r="E12" s="268"/>
      <c r="F12" s="268"/>
      <c r="G12" s="269"/>
      <c r="H12" s="24"/>
    </row>
    <row r="14" ht="15.75">
      <c r="A14" s="23" t="s">
        <v>12</v>
      </c>
    </row>
    <row r="16" spans="1:7" ht="12.75" customHeight="1">
      <c r="A16" s="27"/>
      <c r="B16" s="239" t="s">
        <v>13</v>
      </c>
      <c r="C16" s="235"/>
      <c r="D16" s="234"/>
      <c r="E16" s="239" t="s">
        <v>14</v>
      </c>
      <c r="F16" s="240"/>
      <c r="G16" s="234"/>
    </row>
    <row r="17" spans="1:7" ht="24" customHeight="1">
      <c r="A17" s="28" t="s">
        <v>15</v>
      </c>
      <c r="B17" s="241" t="s">
        <v>149</v>
      </c>
      <c r="C17" s="238"/>
      <c r="D17" s="237"/>
      <c r="E17" s="241" t="s">
        <v>192</v>
      </c>
      <c r="F17" s="242"/>
      <c r="G17" s="237"/>
    </row>
    <row r="18" spans="1:7" ht="24" customHeight="1">
      <c r="A18" s="29"/>
      <c r="B18" s="241" t="s">
        <v>150</v>
      </c>
      <c r="C18" s="242"/>
      <c r="D18" s="237"/>
      <c r="E18" s="242"/>
      <c r="F18" s="242"/>
      <c r="G18" s="237"/>
    </row>
    <row r="19" spans="1:7" ht="36" customHeight="1">
      <c r="A19" s="30" t="s">
        <v>16</v>
      </c>
      <c r="B19" s="241" t="s">
        <v>151</v>
      </c>
      <c r="C19" s="238"/>
      <c r="D19" s="237"/>
      <c r="E19" s="241"/>
      <c r="F19" s="242"/>
      <c r="G19" s="237"/>
    </row>
    <row r="20" spans="1:7" ht="24" customHeight="1">
      <c r="A20" s="29" t="s">
        <v>17</v>
      </c>
      <c r="B20" s="241" t="s">
        <v>152</v>
      </c>
      <c r="C20" s="242"/>
      <c r="D20" s="237"/>
      <c r="E20" s="241" t="s">
        <v>153</v>
      </c>
      <c r="F20" s="242"/>
      <c r="G20" s="237"/>
    </row>
    <row r="21" spans="1:7" ht="24" customHeight="1">
      <c r="A21" s="29"/>
      <c r="B21" s="241"/>
      <c r="C21" s="242"/>
      <c r="D21" s="237"/>
      <c r="E21" s="242"/>
      <c r="F21" s="242"/>
      <c r="G21" s="237"/>
    </row>
    <row r="22" spans="1:7" ht="36" customHeight="1">
      <c r="A22" s="30" t="s">
        <v>18</v>
      </c>
      <c r="B22" s="241" t="s">
        <v>158</v>
      </c>
      <c r="C22" s="238"/>
      <c r="D22" s="237"/>
      <c r="E22" s="241"/>
      <c r="F22" s="242"/>
      <c r="G22" s="237"/>
    </row>
    <row r="24" spans="1:7" ht="15.75">
      <c r="A24" s="31" t="s">
        <v>19</v>
      </c>
      <c r="B24" s="32"/>
      <c r="C24" s="32"/>
      <c r="D24" s="32"/>
      <c r="E24" s="32"/>
      <c r="F24" s="32"/>
      <c r="G24" s="33"/>
    </row>
    <row r="26" spans="1:7" ht="36" customHeight="1">
      <c r="A26" s="34" t="s">
        <v>20</v>
      </c>
      <c r="B26" s="266" t="s">
        <v>154</v>
      </c>
      <c r="C26" s="266"/>
      <c r="D26" s="266"/>
      <c r="E26" s="266"/>
      <c r="F26" s="266"/>
      <c r="G26" s="266"/>
    </row>
    <row r="27" spans="1:7" ht="36" customHeight="1">
      <c r="A27" s="34" t="s">
        <v>21</v>
      </c>
      <c r="B27" s="273" t="s">
        <v>155</v>
      </c>
      <c r="C27" s="274"/>
      <c r="D27" s="274"/>
      <c r="E27" s="274"/>
      <c r="F27" s="274"/>
      <c r="G27" s="275"/>
    </row>
    <row r="28" spans="1:7" ht="36" customHeight="1">
      <c r="A28" s="236" t="s">
        <v>22</v>
      </c>
      <c r="B28" s="266" t="s">
        <v>156</v>
      </c>
      <c r="C28" s="266"/>
      <c r="D28" s="266"/>
      <c r="E28" s="266"/>
      <c r="F28" s="266"/>
      <c r="G28" s="266"/>
    </row>
    <row r="29" spans="1:7" ht="36" customHeight="1">
      <c r="A29" s="233"/>
      <c r="B29" s="241"/>
      <c r="C29" s="238"/>
      <c r="D29" s="238"/>
      <c r="E29" s="238"/>
      <c r="F29" s="238"/>
      <c r="G29" s="272"/>
    </row>
    <row r="30" spans="1:8" ht="12.75" customHeight="1">
      <c r="A30" s="248" t="s">
        <v>23</v>
      </c>
      <c r="B30" s="249"/>
      <c r="C30" s="35"/>
      <c r="D30" s="35"/>
      <c r="E30" s="35"/>
      <c r="F30" s="35"/>
      <c r="G30" s="35"/>
      <c r="H30" s="36"/>
    </row>
    <row r="31" spans="1:8" ht="12.75" customHeight="1">
      <c r="A31" s="249"/>
      <c r="B31" s="249"/>
      <c r="C31" s="35"/>
      <c r="D31" s="35"/>
      <c r="E31" s="35"/>
      <c r="F31" s="35"/>
      <c r="G31" s="35"/>
      <c r="H31" s="36"/>
    </row>
    <row r="32" spans="1:8" ht="12.75" customHeight="1">
      <c r="A32" s="35"/>
      <c r="B32" s="35"/>
      <c r="C32" s="35"/>
      <c r="D32" s="35"/>
      <c r="E32" s="35"/>
      <c r="F32" s="35"/>
      <c r="G32" s="35"/>
      <c r="H32" s="36"/>
    </row>
    <row r="33" spans="1:8" ht="12.75" customHeight="1">
      <c r="A33" s="250" t="s">
        <v>145</v>
      </c>
      <c r="B33" s="250"/>
      <c r="C33" s="250"/>
      <c r="D33" s="250"/>
      <c r="E33" s="250"/>
      <c r="F33" s="250"/>
      <c r="G33" s="250"/>
      <c r="H33" s="36"/>
    </row>
    <row r="34" spans="1:8" ht="12.75" customHeight="1">
      <c r="A34" s="250"/>
      <c r="B34" s="250"/>
      <c r="C34" s="250"/>
      <c r="D34" s="250"/>
      <c r="E34" s="250"/>
      <c r="F34" s="250"/>
      <c r="G34" s="250"/>
      <c r="H34" s="36"/>
    </row>
    <row r="35" spans="1:8" ht="12.75" customHeight="1">
      <c r="A35" s="250"/>
      <c r="B35" s="250"/>
      <c r="C35" s="250"/>
      <c r="D35" s="250"/>
      <c r="E35" s="250"/>
      <c r="F35" s="250"/>
      <c r="G35" s="250"/>
      <c r="H35" s="36"/>
    </row>
    <row r="36" spans="1:8" ht="12.75" customHeight="1">
      <c r="A36" s="250"/>
      <c r="B36" s="250"/>
      <c r="C36" s="250"/>
      <c r="D36" s="250"/>
      <c r="E36" s="250"/>
      <c r="F36" s="250"/>
      <c r="G36" s="250"/>
      <c r="H36" s="36"/>
    </row>
    <row r="37" spans="1:8" ht="12.75" customHeight="1">
      <c r="A37" s="251"/>
      <c r="B37" s="251"/>
      <c r="C37" s="251"/>
      <c r="D37" s="251"/>
      <c r="E37" s="251"/>
      <c r="F37" s="251"/>
      <c r="G37" s="251"/>
      <c r="H37" s="36"/>
    </row>
    <row r="38" spans="1:8" ht="12.75" customHeight="1">
      <c r="A38" s="252"/>
      <c r="B38" s="253"/>
      <c r="C38" s="254"/>
      <c r="D38" s="255"/>
      <c r="E38" s="252"/>
      <c r="F38" s="253"/>
      <c r="G38" s="253"/>
      <c r="H38" s="255"/>
    </row>
    <row r="39" spans="1:8" ht="12.75" customHeight="1">
      <c r="A39" s="244" t="s">
        <v>24</v>
      </c>
      <c r="B39" s="245"/>
      <c r="C39" s="246"/>
      <c r="D39" s="247"/>
      <c r="E39" s="244" t="s">
        <v>25</v>
      </c>
      <c r="F39" s="245"/>
      <c r="G39" s="246"/>
      <c r="H39" s="247"/>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8">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A1">
      <selection activeCell="A15" sqref="A15:I15"/>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291" t="s">
        <v>26</v>
      </c>
      <c r="E2" s="292"/>
    </row>
    <row r="6" spans="1:9" ht="15.75">
      <c r="A6" s="295" t="s">
        <v>27</v>
      </c>
      <c r="B6" s="296"/>
      <c r="C6" s="296"/>
      <c r="D6" s="299"/>
      <c r="E6" s="300"/>
      <c r="F6" s="113"/>
      <c r="G6" s="114"/>
      <c r="H6" s="115"/>
      <c r="I6" s="116"/>
    </row>
    <row r="7" spans="1:9" ht="15.75">
      <c r="A7" s="297" t="s">
        <v>28</v>
      </c>
      <c r="B7" s="296"/>
      <c r="C7" s="296"/>
      <c r="D7" s="301"/>
      <c r="E7" s="300"/>
      <c r="F7" s="113"/>
      <c r="G7" s="114"/>
      <c r="H7" s="115"/>
      <c r="I7" s="116"/>
    </row>
    <row r="8" spans="1:9" ht="15.75">
      <c r="A8" s="298" t="s">
        <v>1</v>
      </c>
      <c r="B8" s="296"/>
      <c r="C8" s="296"/>
      <c r="D8" s="302">
        <f>'Position Summary'!B4</f>
        <v>604</v>
      </c>
      <c r="E8" s="303"/>
      <c r="F8" s="113"/>
      <c r="G8" s="117"/>
      <c r="H8" s="115"/>
      <c r="I8" s="116"/>
    </row>
    <row r="9" spans="1:9" ht="15.75">
      <c r="A9" s="298" t="s">
        <v>3</v>
      </c>
      <c r="B9" s="296"/>
      <c r="C9" s="296"/>
      <c r="D9" s="300">
        <f>'Position Summary'!B5</f>
        <v>8060</v>
      </c>
      <c r="E9" s="303"/>
      <c r="F9" s="113"/>
      <c r="G9" s="117"/>
      <c r="H9" s="115"/>
      <c r="I9" s="116"/>
    </row>
    <row r="10" spans="1:9" ht="15.75">
      <c r="A10" s="295" t="s">
        <v>29</v>
      </c>
      <c r="B10" s="296"/>
      <c r="C10" s="296"/>
      <c r="D10" s="304" t="str">
        <f>T('Position Summary'!F4:G4)</f>
        <v>Plumber/HVAC</v>
      </c>
      <c r="E10" s="300"/>
      <c r="H10" s="118"/>
      <c r="I10" s="116"/>
    </row>
    <row r="11" spans="1:9" ht="15.75">
      <c r="A11" s="295" t="s">
        <v>30</v>
      </c>
      <c r="B11" s="296"/>
      <c r="C11" s="296"/>
      <c r="D11" s="305"/>
      <c r="E11" s="300"/>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189</v>
      </c>
      <c r="B14" s="125"/>
      <c r="C14" s="125"/>
      <c r="D14" s="125"/>
      <c r="E14" s="125"/>
      <c r="F14" s="114"/>
      <c r="G14" s="114"/>
      <c r="H14" s="126"/>
      <c r="I14" s="116"/>
    </row>
    <row r="15" spans="1:9" ht="61.5" customHeight="1">
      <c r="A15" s="293" t="s">
        <v>146</v>
      </c>
      <c r="B15" s="293"/>
      <c r="C15" s="293"/>
      <c r="D15" s="293"/>
      <c r="E15" s="293"/>
      <c r="F15" s="293"/>
      <c r="G15" s="293"/>
      <c r="H15" s="293"/>
      <c r="I15" s="293"/>
    </row>
    <row r="16" spans="1:9" ht="15.75">
      <c r="A16" s="114"/>
      <c r="B16" s="114"/>
      <c r="C16" s="114"/>
      <c r="D16" s="114"/>
      <c r="E16" s="114"/>
      <c r="F16" s="114"/>
      <c r="G16" s="114"/>
      <c r="H16" s="127"/>
      <c r="I16" s="113"/>
    </row>
    <row r="17" spans="1:9" ht="22.5" customHeight="1">
      <c r="A17" s="128"/>
      <c r="B17" s="129" t="s">
        <v>49</v>
      </c>
      <c r="C17" s="310" t="s">
        <v>182</v>
      </c>
      <c r="D17" s="290"/>
      <c r="E17" s="290"/>
      <c r="F17" s="290"/>
      <c r="G17" s="290"/>
      <c r="H17" s="130"/>
      <c r="I17" s="131"/>
    </row>
    <row r="18" spans="1:11" ht="15.75">
      <c r="A18" s="128"/>
      <c r="B18" s="132"/>
      <c r="C18" s="133"/>
      <c r="D18" s="134"/>
      <c r="E18" s="135"/>
      <c r="F18" s="135"/>
      <c r="G18" s="136"/>
      <c r="H18" s="137"/>
      <c r="I18" s="116"/>
      <c r="J18" s="138"/>
      <c r="K18" s="138"/>
    </row>
    <row r="19" spans="1:11" ht="12.75" customHeight="1">
      <c r="A19" s="128"/>
      <c r="B19" s="311" t="s">
        <v>51</v>
      </c>
      <c r="C19" s="312"/>
      <c r="D19" s="312"/>
      <c r="E19" s="312"/>
      <c r="F19" s="312"/>
      <c r="G19" s="312"/>
      <c r="H19" s="312"/>
      <c r="I19" s="116"/>
      <c r="J19" s="138"/>
      <c r="K19" s="138"/>
    </row>
    <row r="20" spans="1:11" ht="12.75" customHeight="1">
      <c r="A20" s="128"/>
      <c r="B20" s="312"/>
      <c r="C20" s="312"/>
      <c r="D20" s="312"/>
      <c r="E20" s="312"/>
      <c r="F20" s="312"/>
      <c r="G20" s="312"/>
      <c r="H20" s="312"/>
      <c r="I20" s="116"/>
      <c r="J20" s="138"/>
      <c r="K20" s="138"/>
    </row>
    <row r="21" spans="1:11" ht="28.5" customHeight="1">
      <c r="A21" s="128"/>
      <c r="B21" s="313" t="s">
        <v>183</v>
      </c>
      <c r="C21" s="312"/>
      <c r="D21" s="312"/>
      <c r="E21" s="312"/>
      <c r="F21" s="312"/>
      <c r="G21" s="312"/>
      <c r="H21" s="139">
        <v>5</v>
      </c>
      <c r="I21" s="116"/>
      <c r="J21" s="138"/>
      <c r="K21" s="138"/>
    </row>
    <row r="22" spans="1:11" ht="15" customHeight="1">
      <c r="A22" s="128"/>
      <c r="B22" s="313" t="s">
        <v>52</v>
      </c>
      <c r="C22" s="312"/>
      <c r="D22" s="312"/>
      <c r="E22" s="312"/>
      <c r="F22" s="312"/>
      <c r="G22" s="312"/>
      <c r="H22" s="139">
        <v>4</v>
      </c>
      <c r="I22" s="116"/>
      <c r="J22" s="138"/>
      <c r="K22" s="138"/>
    </row>
    <row r="23" spans="1:11" ht="15" customHeight="1">
      <c r="A23" s="128"/>
      <c r="B23" s="313" t="s">
        <v>53</v>
      </c>
      <c r="C23" s="312"/>
      <c r="D23" s="312"/>
      <c r="E23" s="312"/>
      <c r="F23" s="312"/>
      <c r="G23" s="312"/>
      <c r="H23" s="139">
        <v>3</v>
      </c>
      <c r="I23" s="116"/>
      <c r="J23" s="138"/>
      <c r="K23" s="138"/>
    </row>
    <row r="24" spans="1:11" ht="15" customHeight="1">
      <c r="A24" s="128"/>
      <c r="B24" s="313" t="s">
        <v>54</v>
      </c>
      <c r="C24" s="312"/>
      <c r="D24" s="312"/>
      <c r="E24" s="312"/>
      <c r="F24" s="312"/>
      <c r="G24" s="312"/>
      <c r="H24" s="139">
        <v>2</v>
      </c>
      <c r="I24" s="116"/>
      <c r="J24" s="138"/>
      <c r="K24" s="138"/>
    </row>
    <row r="25" spans="1:11" ht="15" customHeight="1">
      <c r="A25" s="128"/>
      <c r="B25" s="313" t="s">
        <v>55</v>
      </c>
      <c r="C25" s="312"/>
      <c r="D25" s="312"/>
      <c r="E25" s="312"/>
      <c r="F25" s="312"/>
      <c r="G25" s="312"/>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281" t="s">
        <v>56</v>
      </c>
      <c r="D27" s="282"/>
      <c r="E27" s="135"/>
      <c r="F27" s="135"/>
      <c r="G27" s="136"/>
      <c r="H27" s="137"/>
      <c r="I27" s="116"/>
      <c r="J27" s="138"/>
      <c r="K27" s="138"/>
    </row>
    <row r="28" spans="1:11" ht="20.25">
      <c r="A28" s="128"/>
      <c r="B28" s="132"/>
      <c r="C28" s="281" t="s">
        <v>57</v>
      </c>
      <c r="D28" s="294"/>
      <c r="E28" s="135"/>
      <c r="F28" s="135"/>
      <c r="H28" s="137"/>
      <c r="I28" s="116"/>
      <c r="J28" s="138"/>
      <c r="K28" s="138"/>
    </row>
    <row r="29" spans="1:11" ht="18">
      <c r="A29" s="128"/>
      <c r="B29" s="132"/>
      <c r="C29" s="69"/>
      <c r="D29" s="142"/>
      <c r="E29" s="135"/>
      <c r="F29" s="135"/>
      <c r="H29" s="143" t="s">
        <v>58</v>
      </c>
      <c r="I29" s="116"/>
      <c r="J29" s="138"/>
      <c r="K29" s="138"/>
    </row>
    <row r="30" spans="1:9" ht="18" customHeight="1">
      <c r="A30" s="128"/>
      <c r="B30" s="144" t="s">
        <v>59</v>
      </c>
      <c r="C30" s="145" t="s">
        <v>60</v>
      </c>
      <c r="D30" s="146"/>
      <c r="E30" s="147"/>
      <c r="F30" s="146"/>
      <c r="G30" s="148"/>
      <c r="H30" s="149"/>
      <c r="I30" s="150"/>
    </row>
    <row r="31" spans="1:9" ht="18" customHeight="1">
      <c r="A31" s="128"/>
      <c r="B31" s="151"/>
      <c r="C31" s="289" t="s">
        <v>61</v>
      </c>
      <c r="D31" s="284"/>
      <c r="E31" s="284"/>
      <c r="F31" s="283"/>
      <c r="G31" s="278"/>
      <c r="H31" s="152"/>
      <c r="I31" s="150"/>
    </row>
    <row r="32" spans="1:9" ht="18" customHeight="1">
      <c r="A32" s="128"/>
      <c r="B32" s="153"/>
      <c r="C32" s="289" t="s">
        <v>62</v>
      </c>
      <c r="D32" s="290"/>
      <c r="E32" s="290"/>
      <c r="F32" s="277"/>
      <c r="G32" s="278"/>
      <c r="H32" s="152"/>
      <c r="I32" s="150"/>
    </row>
    <row r="33" spans="1:9" ht="18" customHeight="1">
      <c r="A33" s="128"/>
      <c r="B33" s="154"/>
      <c r="C33" s="277"/>
      <c r="D33" s="277"/>
      <c r="E33" s="277"/>
      <c r="F33" s="277"/>
      <c r="G33" s="278"/>
      <c r="H33" s="152"/>
      <c r="I33" s="150"/>
    </row>
    <row r="34" spans="2:8" ht="18" customHeight="1">
      <c r="B34" s="155">
        <v>1.2</v>
      </c>
      <c r="C34" s="156" t="s">
        <v>63</v>
      </c>
      <c r="D34" s="146"/>
      <c r="E34" s="146"/>
      <c r="F34" s="157"/>
      <c r="G34" s="148"/>
      <c r="H34" s="158"/>
    </row>
    <row r="35" spans="2:8" ht="18" customHeight="1">
      <c r="B35" s="151"/>
      <c r="C35" s="276" t="s">
        <v>64</v>
      </c>
      <c r="D35" s="284"/>
      <c r="E35" s="284"/>
      <c r="F35" s="283"/>
      <c r="G35" s="278"/>
      <c r="H35" s="159"/>
    </row>
    <row r="36" spans="2:8" ht="18" customHeight="1">
      <c r="B36" s="153"/>
      <c r="C36" s="276" t="s">
        <v>65</v>
      </c>
      <c r="D36" s="284"/>
      <c r="E36" s="284"/>
      <c r="F36" s="283"/>
      <c r="G36" s="278"/>
      <c r="H36" s="159"/>
    </row>
    <row r="37" spans="2:8" ht="18" customHeight="1">
      <c r="B37" s="160"/>
      <c r="C37" s="283"/>
      <c r="D37" s="283"/>
      <c r="E37" s="283"/>
      <c r="F37" s="283"/>
      <c r="G37" s="278"/>
      <c r="H37" s="159"/>
    </row>
    <row r="38" spans="2:8" ht="18" customHeight="1">
      <c r="B38" s="155">
        <v>1.3</v>
      </c>
      <c r="C38" s="156" t="s">
        <v>66</v>
      </c>
      <c r="D38" s="146"/>
      <c r="E38" s="146"/>
      <c r="F38" s="157"/>
      <c r="G38" s="148"/>
      <c r="H38" s="158"/>
    </row>
    <row r="39" spans="2:8" ht="18" customHeight="1">
      <c r="B39" s="161"/>
      <c r="C39" s="276" t="s">
        <v>67</v>
      </c>
      <c r="D39" s="283"/>
      <c r="E39" s="283"/>
      <c r="F39" s="283"/>
      <c r="G39" s="278"/>
      <c r="H39" s="162"/>
    </row>
    <row r="40" spans="2:8" ht="18" customHeight="1">
      <c r="B40" s="163"/>
      <c r="C40" s="288" t="s">
        <v>68</v>
      </c>
      <c r="D40" s="284"/>
      <c r="E40" s="284"/>
      <c r="F40" s="283"/>
      <c r="G40" s="278"/>
      <c r="H40" s="159"/>
    </row>
    <row r="41" spans="2:8" ht="18" customHeight="1">
      <c r="B41" s="155">
        <v>1.4</v>
      </c>
      <c r="C41" s="156" t="s">
        <v>69</v>
      </c>
      <c r="D41" s="146"/>
      <c r="E41" s="146"/>
      <c r="F41" s="157"/>
      <c r="G41" s="148"/>
      <c r="H41" s="158"/>
    </row>
    <row r="42" spans="2:8" ht="18" customHeight="1">
      <c r="B42" s="163"/>
      <c r="C42" s="276" t="s">
        <v>70</v>
      </c>
      <c r="D42" s="284"/>
      <c r="E42" s="284"/>
      <c r="F42" s="283"/>
      <c r="G42" s="278"/>
      <c r="H42" s="162"/>
    </row>
    <row r="43" spans="2:8" ht="18" customHeight="1">
      <c r="B43" s="163"/>
      <c r="C43" s="276" t="s">
        <v>71</v>
      </c>
      <c r="D43" s="283"/>
      <c r="E43" s="283"/>
      <c r="F43" s="283"/>
      <c r="G43" s="278"/>
      <c r="H43" s="159"/>
    </row>
    <row r="44" spans="2:8" ht="18" customHeight="1">
      <c r="B44" s="163"/>
      <c r="C44" s="277"/>
      <c r="D44" s="277"/>
      <c r="E44" s="277"/>
      <c r="F44" s="277"/>
      <c r="G44" s="278"/>
      <c r="H44" s="159"/>
    </row>
    <row r="45" spans="2:8" ht="18" customHeight="1">
      <c r="B45" s="155">
        <v>1.5</v>
      </c>
      <c r="C45" s="156" t="s">
        <v>72</v>
      </c>
      <c r="D45" s="146"/>
      <c r="E45" s="146"/>
      <c r="F45" s="157"/>
      <c r="G45" s="148"/>
      <c r="H45" s="158"/>
    </row>
    <row r="46" spans="2:8" ht="18" customHeight="1">
      <c r="B46" s="163"/>
      <c r="C46" s="306" t="s">
        <v>159</v>
      </c>
      <c r="D46" s="307"/>
      <c r="E46" s="307"/>
      <c r="F46" s="307"/>
      <c r="G46" s="308"/>
      <c r="H46" s="159"/>
    </row>
    <row r="47" spans="2:8" ht="18" customHeight="1">
      <c r="B47" s="163"/>
      <c r="C47" s="290"/>
      <c r="D47" s="290"/>
      <c r="E47" s="290"/>
      <c r="F47" s="290"/>
      <c r="G47" s="278"/>
      <c r="H47" s="159"/>
    </row>
    <row r="48" spans="2:8" ht="18" customHeight="1">
      <c r="B48" s="163"/>
      <c r="C48" s="276" t="s">
        <v>73</v>
      </c>
      <c r="D48" s="290"/>
      <c r="E48" s="290"/>
      <c r="F48" s="277"/>
      <c r="G48" s="278"/>
      <c r="H48" s="159"/>
    </row>
    <row r="49" spans="2:8" ht="18" customHeight="1">
      <c r="B49" s="163"/>
      <c r="C49" s="277"/>
      <c r="D49" s="277"/>
      <c r="E49" s="277"/>
      <c r="F49" s="277"/>
      <c r="G49" s="278"/>
      <c r="H49" s="159"/>
    </row>
    <row r="50" spans="2:8" ht="18" customHeight="1">
      <c r="B50" s="155">
        <v>1.6</v>
      </c>
      <c r="C50" s="156" t="s">
        <v>74</v>
      </c>
      <c r="D50" s="146"/>
      <c r="E50" s="146"/>
      <c r="F50" s="164"/>
      <c r="G50" s="148"/>
      <c r="H50" s="158"/>
    </row>
    <row r="51" spans="2:8" ht="18" customHeight="1">
      <c r="B51" s="165"/>
      <c r="C51" s="276" t="s">
        <v>75</v>
      </c>
      <c r="D51" s="283"/>
      <c r="E51" s="283"/>
      <c r="F51" s="283"/>
      <c r="G51" s="278"/>
      <c r="H51" s="162"/>
    </row>
    <row r="52" spans="2:8" ht="18" customHeight="1">
      <c r="B52" s="161"/>
      <c r="C52" s="276" t="s">
        <v>76</v>
      </c>
      <c r="D52" s="284"/>
      <c r="E52" s="284"/>
      <c r="F52" s="283"/>
      <c r="G52" s="278"/>
      <c r="H52" s="159"/>
    </row>
    <row r="53" spans="2:8" ht="18" customHeight="1">
      <c r="B53" s="161"/>
      <c r="C53" s="284"/>
      <c r="D53" s="284"/>
      <c r="E53" s="284"/>
      <c r="F53" s="283"/>
      <c r="G53" s="278"/>
      <c r="H53" s="159"/>
    </row>
    <row r="54" spans="2:8" ht="18" customHeight="1">
      <c r="B54" s="155">
        <v>1.7</v>
      </c>
      <c r="C54" s="156" t="s">
        <v>77</v>
      </c>
      <c r="D54" s="146"/>
      <c r="E54" s="146"/>
      <c r="F54" s="157"/>
      <c r="G54" s="148"/>
      <c r="H54" s="158"/>
    </row>
    <row r="55" spans="2:8" ht="18" customHeight="1">
      <c r="B55" s="163"/>
      <c r="C55" s="276" t="s">
        <v>78</v>
      </c>
      <c r="D55" s="283"/>
      <c r="E55" s="283"/>
      <c r="F55" s="283"/>
      <c r="G55" s="278"/>
      <c r="H55" s="162"/>
    </row>
    <row r="56" spans="2:8" ht="18" customHeight="1">
      <c r="B56" s="163"/>
      <c r="C56" s="290"/>
      <c r="D56" s="290"/>
      <c r="E56" s="290"/>
      <c r="F56" s="277"/>
      <c r="G56" s="278"/>
      <c r="H56" s="159"/>
    </row>
    <row r="57" spans="2:8" ht="18" customHeight="1">
      <c r="B57" s="166"/>
      <c r="C57" s="276" t="s">
        <v>79</v>
      </c>
      <c r="D57" s="284"/>
      <c r="E57" s="284"/>
      <c r="F57" s="283"/>
      <c r="G57" s="278"/>
      <c r="H57" s="159"/>
    </row>
    <row r="58" spans="2:8" ht="18" customHeight="1">
      <c r="B58" s="155">
        <v>1.8</v>
      </c>
      <c r="C58" s="156" t="s">
        <v>80</v>
      </c>
      <c r="D58" s="146"/>
      <c r="E58" s="146"/>
      <c r="F58" s="157"/>
      <c r="G58" s="148"/>
      <c r="H58" s="158"/>
    </row>
    <row r="59" spans="2:8" ht="18" customHeight="1">
      <c r="B59" s="163"/>
      <c r="C59" s="276" t="s">
        <v>81</v>
      </c>
      <c r="D59" s="283"/>
      <c r="E59" s="283"/>
      <c r="F59" s="283"/>
      <c r="G59" s="278"/>
      <c r="H59" s="159"/>
    </row>
    <row r="60" spans="2:8" ht="18" customHeight="1">
      <c r="B60" s="163"/>
      <c r="C60" s="290"/>
      <c r="D60" s="290"/>
      <c r="E60" s="290"/>
      <c r="F60" s="277"/>
      <c r="G60" s="278"/>
      <c r="H60" s="159"/>
    </row>
    <row r="61" spans="2:8" ht="18" customHeight="1">
      <c r="B61" s="163"/>
      <c r="C61" s="309" t="s">
        <v>82</v>
      </c>
      <c r="D61" s="279"/>
      <c r="E61" s="279"/>
      <c r="F61" s="279"/>
      <c r="G61" s="280"/>
      <c r="H61" s="159"/>
    </row>
    <row r="62" spans="2:8" ht="18" customHeight="1">
      <c r="B62" s="155">
        <v>1.9</v>
      </c>
      <c r="C62" s="156" t="s">
        <v>83</v>
      </c>
      <c r="D62" s="146"/>
      <c r="E62" s="146"/>
      <c r="F62" s="157"/>
      <c r="G62" s="148"/>
      <c r="H62" s="167"/>
    </row>
    <row r="63" spans="2:8" ht="18" customHeight="1">
      <c r="B63" s="163"/>
      <c r="C63" s="306" t="s">
        <v>84</v>
      </c>
      <c r="D63" s="307"/>
      <c r="E63" s="307"/>
      <c r="F63" s="307"/>
      <c r="G63" s="308"/>
      <c r="H63" s="168"/>
    </row>
    <row r="64" spans="2:8" ht="18" customHeight="1">
      <c r="B64" s="163"/>
      <c r="C64" s="276" t="s">
        <v>85</v>
      </c>
      <c r="D64" s="284"/>
      <c r="E64" s="284"/>
      <c r="F64" s="283"/>
      <c r="G64" s="278"/>
      <c r="H64" s="169"/>
    </row>
    <row r="65" spans="2:8" ht="18" customHeight="1">
      <c r="B65" s="170">
        <v>1.1</v>
      </c>
      <c r="C65" s="156" t="s">
        <v>86</v>
      </c>
      <c r="D65" s="146"/>
      <c r="E65" s="146"/>
      <c r="F65" s="157"/>
      <c r="G65" s="148"/>
      <c r="H65" s="167"/>
    </row>
    <row r="66" spans="2:8" ht="18" customHeight="1">
      <c r="B66" s="151"/>
      <c r="C66" s="285" t="s">
        <v>160</v>
      </c>
      <c r="D66" s="286"/>
      <c r="E66" s="286"/>
      <c r="F66" s="286"/>
      <c r="G66" s="278"/>
      <c r="H66" s="168"/>
    </row>
    <row r="67" spans="2:8" ht="18" customHeight="1">
      <c r="B67" s="153"/>
      <c r="C67" s="287"/>
      <c r="D67" s="287"/>
      <c r="E67" s="287"/>
      <c r="F67" s="286"/>
      <c r="G67" s="278"/>
      <c r="H67" s="169"/>
    </row>
    <row r="68" spans="2:8" ht="18" customHeight="1">
      <c r="B68" s="153"/>
      <c r="C68" s="276" t="s">
        <v>87</v>
      </c>
      <c r="D68" s="277"/>
      <c r="E68" s="277"/>
      <c r="F68" s="277"/>
      <c r="G68" s="278"/>
      <c r="H68" s="169"/>
    </row>
    <row r="69" spans="2:8" ht="18" customHeight="1">
      <c r="B69" s="160"/>
      <c r="C69" s="279"/>
      <c r="D69" s="279"/>
      <c r="E69" s="279"/>
      <c r="F69" s="279"/>
      <c r="G69" s="280"/>
      <c r="H69" s="171"/>
    </row>
    <row r="70" spans="2:8" ht="18" customHeight="1">
      <c r="B70" s="172" t="s">
        <v>88</v>
      </c>
      <c r="C70" s="173"/>
      <c r="D70" s="174"/>
      <c r="E70" s="174"/>
      <c r="F70" s="175"/>
      <c r="G70" s="176"/>
      <c r="H70" s="159" t="e">
        <f>SUM(AVERAGE(H30:H69))</f>
        <v>#DIV/0!</v>
      </c>
    </row>
    <row r="71" spans="2:8" ht="18" customHeight="1">
      <c r="B71" s="172" t="s">
        <v>89</v>
      </c>
      <c r="C71" s="177"/>
      <c r="D71" s="174"/>
      <c r="E71" s="174"/>
      <c r="F71" s="175"/>
      <c r="G71" s="176"/>
      <c r="H71" s="178">
        <v>0.2</v>
      </c>
    </row>
    <row r="72" spans="2:8" ht="18" customHeight="1">
      <c r="B72" s="179" t="s">
        <v>58</v>
      </c>
      <c r="C72" s="180"/>
      <c r="D72" s="181"/>
      <c r="E72" s="181"/>
      <c r="F72" s="181"/>
      <c r="G72" s="182"/>
      <c r="H72" s="183"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95"/>
  <sheetViews>
    <sheetView zoomScale="75" zoomScaleNormal="75" workbookViewId="0" topLeftCell="A44">
      <selection activeCell="G46" sqref="G46"/>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8" t="s">
        <v>26</v>
      </c>
      <c r="E3" s="318"/>
    </row>
    <row r="7" spans="1:8" ht="18">
      <c r="A7" s="319" t="s">
        <v>27</v>
      </c>
      <c r="B7" s="320"/>
      <c r="C7" s="320"/>
      <c r="D7" s="328">
        <f>'Organizational Accountabilities'!$D$6</f>
        <v>0</v>
      </c>
      <c r="E7" s="324"/>
      <c r="F7" s="65"/>
      <c r="G7" s="66"/>
      <c r="H7" s="64"/>
    </row>
    <row r="8" spans="1:8" ht="18">
      <c r="A8" s="330" t="s">
        <v>28</v>
      </c>
      <c r="B8" s="320"/>
      <c r="C8" s="320"/>
      <c r="D8" s="321">
        <f>'Organizational Accountabilities'!$D$7</f>
        <v>0</v>
      </c>
      <c r="E8" s="322"/>
      <c r="F8" s="65"/>
      <c r="G8" s="66"/>
      <c r="H8" s="64"/>
    </row>
    <row r="9" spans="1:8" ht="18">
      <c r="A9" s="331" t="s">
        <v>1</v>
      </c>
      <c r="B9" s="320"/>
      <c r="C9" s="320"/>
      <c r="D9" s="321">
        <f>'Position Summary'!B4</f>
        <v>604</v>
      </c>
      <c r="E9" s="321"/>
      <c r="F9" s="65"/>
      <c r="G9" s="66"/>
      <c r="H9" s="64"/>
    </row>
    <row r="10" spans="1:8" ht="18">
      <c r="A10" s="332" t="s">
        <v>3</v>
      </c>
      <c r="B10" s="320"/>
      <c r="C10" s="320"/>
      <c r="D10" s="321">
        <f>'Position Summary'!B5</f>
        <v>8060</v>
      </c>
      <c r="E10" s="322"/>
      <c r="F10" s="65"/>
      <c r="G10" s="66"/>
      <c r="H10" s="64"/>
    </row>
    <row r="11" spans="1:8" ht="18">
      <c r="A11" s="319" t="s">
        <v>29</v>
      </c>
      <c r="B11" s="320"/>
      <c r="C11" s="320"/>
      <c r="D11" s="329" t="str">
        <f>T('Position Summary'!F4:G4)</f>
        <v>Plumber/HVAC</v>
      </c>
      <c r="E11" s="322"/>
      <c r="F11" s="65"/>
      <c r="G11" s="66"/>
      <c r="H11" s="64"/>
    </row>
    <row r="12" spans="1:8" ht="18">
      <c r="A12" s="319" t="s">
        <v>30</v>
      </c>
      <c r="B12" s="320"/>
      <c r="C12" s="320"/>
      <c r="D12" s="323">
        <f>'Organizational Accountabilities'!$D$11</f>
        <v>0</v>
      </c>
      <c r="E12" s="324"/>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1" customFormat="1" ht="15.75">
      <c r="A15" s="184" t="s">
        <v>190</v>
      </c>
      <c r="B15" s="185"/>
      <c r="C15" s="185"/>
      <c r="D15" s="185"/>
      <c r="E15" s="185"/>
      <c r="F15" s="114"/>
      <c r="G15" s="186"/>
      <c r="H15" s="116"/>
    </row>
    <row r="16" spans="1:8" s="111" customFormat="1" ht="75" customHeight="1">
      <c r="A16" s="187"/>
      <c r="B16" s="293" t="s">
        <v>147</v>
      </c>
      <c r="C16" s="293"/>
      <c r="D16" s="293"/>
      <c r="E16" s="293"/>
      <c r="F16" s="293"/>
      <c r="G16" s="293"/>
      <c r="H16" s="293"/>
    </row>
    <row r="17" spans="1:8" s="111" customFormat="1" ht="30" customHeight="1">
      <c r="A17" s="114"/>
      <c r="B17" s="325" t="s">
        <v>90</v>
      </c>
      <c r="C17" s="326"/>
      <c r="D17" s="326"/>
      <c r="E17" s="326"/>
      <c r="F17" s="326"/>
      <c r="G17" s="326"/>
      <c r="H17" s="327"/>
    </row>
    <row r="18" spans="1:8" s="111" customFormat="1" ht="30" customHeight="1">
      <c r="A18" s="114"/>
      <c r="B18" s="188"/>
      <c r="C18" s="191" t="s">
        <v>51</v>
      </c>
      <c r="D18" s="192"/>
      <c r="E18" s="193"/>
      <c r="F18" s="189"/>
      <c r="G18" s="189"/>
      <c r="H18" s="190"/>
    </row>
    <row r="19" spans="1:8" s="111" customFormat="1" ht="29.25" customHeight="1">
      <c r="A19" s="114"/>
      <c r="B19" s="188"/>
      <c r="C19" s="194">
        <v>5</v>
      </c>
      <c r="D19" s="314" t="s">
        <v>184</v>
      </c>
      <c r="E19" s="315"/>
      <c r="F19" s="316"/>
      <c r="G19" s="316"/>
      <c r="H19" s="317"/>
    </row>
    <row r="20" spans="1:8" s="111" customFormat="1" ht="30" customHeight="1">
      <c r="A20" s="114"/>
      <c r="B20" s="188"/>
      <c r="C20" s="194">
        <v>4</v>
      </c>
      <c r="D20" s="314" t="s">
        <v>91</v>
      </c>
      <c r="E20" s="315"/>
      <c r="F20" s="316"/>
      <c r="G20" s="316"/>
      <c r="H20" s="317"/>
    </row>
    <row r="21" spans="1:8" s="111" customFormat="1" ht="15" customHeight="1">
      <c r="A21" s="114"/>
      <c r="B21" s="188"/>
      <c r="C21" s="194">
        <v>3</v>
      </c>
      <c r="D21" s="314" t="s">
        <v>92</v>
      </c>
      <c r="E21" s="315"/>
      <c r="F21" s="316"/>
      <c r="G21" s="316"/>
      <c r="H21" s="317"/>
    </row>
    <row r="22" spans="1:8" s="111" customFormat="1" ht="15" customHeight="1">
      <c r="A22" s="114"/>
      <c r="B22" s="188"/>
      <c r="C22" s="194">
        <v>2</v>
      </c>
      <c r="D22" s="314" t="s">
        <v>93</v>
      </c>
      <c r="E22" s="315"/>
      <c r="F22" s="316"/>
      <c r="G22" s="316"/>
      <c r="H22" s="317"/>
    </row>
    <row r="23" spans="1:8" s="111" customFormat="1" ht="15" customHeight="1">
      <c r="A23" s="114"/>
      <c r="B23" s="188"/>
      <c r="C23" s="194">
        <v>1</v>
      </c>
      <c r="D23" s="314" t="s">
        <v>94</v>
      </c>
      <c r="E23" s="315"/>
      <c r="F23" s="316"/>
      <c r="G23" s="316"/>
      <c r="H23" s="317"/>
    </row>
    <row r="24" spans="6:8" s="111" customFormat="1" ht="15.75">
      <c r="F24" s="195" t="s">
        <v>95</v>
      </c>
      <c r="G24" s="195" t="s">
        <v>58</v>
      </c>
      <c r="H24" s="195" t="s">
        <v>88</v>
      </c>
    </row>
    <row r="25" spans="1:10" s="111" customFormat="1" ht="45" customHeight="1">
      <c r="A25" s="195"/>
      <c r="B25" s="196" t="s">
        <v>96</v>
      </c>
      <c r="C25" s="197" t="s">
        <v>50</v>
      </c>
      <c r="D25" s="197"/>
      <c r="E25" s="198" t="s">
        <v>181</v>
      </c>
      <c r="F25" s="199">
        <v>0.3</v>
      </c>
      <c r="G25" s="200" t="e">
        <f>+AVERAGE(G27:G31)</f>
        <v>#DIV/0!</v>
      </c>
      <c r="H25" s="201" t="e">
        <f>+G25*F25</f>
        <v>#DIV/0!</v>
      </c>
      <c r="I25" s="138"/>
      <c r="J25" s="138"/>
    </row>
    <row r="26" spans="1:10" s="111" customFormat="1" ht="15.75">
      <c r="A26" s="138"/>
      <c r="B26" s="202"/>
      <c r="C26" s="203" t="s">
        <v>97</v>
      </c>
      <c r="D26" s="197"/>
      <c r="E26" s="204"/>
      <c r="F26" s="205"/>
      <c r="G26" s="206"/>
      <c r="H26" s="207"/>
      <c r="I26" s="138"/>
      <c r="J26" s="138"/>
    </row>
    <row r="27" spans="1:8" s="111" customFormat="1" ht="30">
      <c r="A27" s="138"/>
      <c r="B27" s="203"/>
      <c r="C27" s="208"/>
      <c r="D27" s="209" t="s">
        <v>59</v>
      </c>
      <c r="E27" s="210" t="s">
        <v>161</v>
      </c>
      <c r="F27" s="211"/>
      <c r="G27" s="200"/>
      <c r="H27" s="212"/>
    </row>
    <row r="28" spans="1:8" s="111" customFormat="1" ht="45">
      <c r="A28" s="138"/>
      <c r="B28" s="203"/>
      <c r="C28" s="208"/>
      <c r="D28" s="209" t="s">
        <v>98</v>
      </c>
      <c r="E28" s="210" t="s">
        <v>162</v>
      </c>
      <c r="F28" s="211"/>
      <c r="G28" s="200"/>
      <c r="H28" s="212"/>
    </row>
    <row r="29" spans="1:8" s="111" customFormat="1" ht="45">
      <c r="A29" s="138"/>
      <c r="B29" s="203"/>
      <c r="C29" s="203"/>
      <c r="D29" s="209" t="s">
        <v>99</v>
      </c>
      <c r="E29" s="210" t="s">
        <v>163</v>
      </c>
      <c r="F29" s="211"/>
      <c r="G29" s="200"/>
      <c r="H29" s="212"/>
    </row>
    <row r="30" spans="1:8" s="111" customFormat="1" ht="45" customHeight="1">
      <c r="A30" s="138"/>
      <c r="B30" s="203"/>
      <c r="C30" s="203"/>
      <c r="D30" s="209" t="s">
        <v>100</v>
      </c>
      <c r="E30" s="210" t="s">
        <v>164</v>
      </c>
      <c r="F30" s="211"/>
      <c r="G30" s="200"/>
      <c r="H30" s="212"/>
    </row>
    <row r="31" spans="1:8" s="111" customFormat="1" ht="45">
      <c r="A31" s="138"/>
      <c r="B31" s="203"/>
      <c r="C31" s="203"/>
      <c r="D31" s="209" t="s">
        <v>101</v>
      </c>
      <c r="E31" s="210" t="s">
        <v>165</v>
      </c>
      <c r="F31" s="211"/>
      <c r="G31" s="200"/>
      <c r="H31" s="212"/>
    </row>
    <row r="32" spans="1:8" s="111" customFormat="1" ht="15">
      <c r="A32" s="138"/>
      <c r="B32" s="203"/>
      <c r="C32" s="203"/>
      <c r="D32" s="203"/>
      <c r="E32" s="213"/>
      <c r="F32" s="214"/>
      <c r="G32" s="215"/>
      <c r="H32" s="216"/>
    </row>
    <row r="33" spans="1:10" s="111" customFormat="1" ht="45" customHeight="1">
      <c r="A33" s="195"/>
      <c r="B33" s="196" t="s">
        <v>102</v>
      </c>
      <c r="C33" s="197" t="s">
        <v>50</v>
      </c>
      <c r="D33" s="197"/>
      <c r="E33" s="198" t="s">
        <v>166</v>
      </c>
      <c r="F33" s="199">
        <v>0.25</v>
      </c>
      <c r="G33" s="200" t="e">
        <f>SUM(AVERAGE(G35:G37))</f>
        <v>#DIV/0!</v>
      </c>
      <c r="H33" s="201" t="e">
        <f>+G33*F33</f>
        <v>#DIV/0!</v>
      </c>
      <c r="I33" s="138"/>
      <c r="J33" s="138"/>
    </row>
    <row r="34" spans="1:10" s="111" customFormat="1" ht="15.75">
      <c r="A34" s="138"/>
      <c r="B34" s="202"/>
      <c r="C34" s="203" t="s">
        <v>97</v>
      </c>
      <c r="D34" s="197"/>
      <c r="E34" s="204"/>
      <c r="F34" s="214"/>
      <c r="G34" s="215"/>
      <c r="H34" s="217"/>
      <c r="I34" s="138"/>
      <c r="J34" s="138"/>
    </row>
    <row r="35" spans="1:8" s="111" customFormat="1" ht="45">
      <c r="A35" s="138"/>
      <c r="B35" s="203"/>
      <c r="C35" s="208"/>
      <c r="D35" s="209" t="s">
        <v>103</v>
      </c>
      <c r="E35" s="210" t="s">
        <v>167</v>
      </c>
      <c r="F35" s="214"/>
      <c r="G35" s="200"/>
      <c r="H35" s="216"/>
    </row>
    <row r="36" spans="1:8" s="111" customFormat="1" ht="45" customHeight="1">
      <c r="A36" s="138"/>
      <c r="B36" s="203"/>
      <c r="C36" s="203"/>
      <c r="D36" s="209" t="s">
        <v>185</v>
      </c>
      <c r="E36" s="210" t="s">
        <v>168</v>
      </c>
      <c r="F36" s="214"/>
      <c r="G36" s="200"/>
      <c r="H36" s="216"/>
    </row>
    <row r="37" spans="1:8" s="111" customFormat="1" ht="30" customHeight="1">
      <c r="A37" s="138"/>
      <c r="B37" s="203"/>
      <c r="C37" s="203"/>
      <c r="D37" s="209" t="s">
        <v>186</v>
      </c>
      <c r="E37" s="210" t="s">
        <v>169</v>
      </c>
      <c r="F37" s="214"/>
      <c r="G37" s="200"/>
      <c r="H37" s="216"/>
    </row>
    <row r="38" spans="1:8" s="111" customFormat="1" ht="15">
      <c r="A38" s="138"/>
      <c r="B38" s="203"/>
      <c r="C38" s="203"/>
      <c r="D38" s="203"/>
      <c r="E38" s="213"/>
      <c r="F38" s="214"/>
      <c r="G38" s="215"/>
      <c r="H38" s="216"/>
    </row>
    <row r="39" spans="1:10" s="111" customFormat="1" ht="45">
      <c r="A39" s="195"/>
      <c r="B39" s="196" t="s">
        <v>104</v>
      </c>
      <c r="C39" s="197" t="s">
        <v>50</v>
      </c>
      <c r="D39" s="197"/>
      <c r="E39" s="198" t="s">
        <v>170</v>
      </c>
      <c r="F39" s="199">
        <v>0.05</v>
      </c>
      <c r="G39" s="200" t="e">
        <f>SUM(AVERAGE(G41:G42))</f>
        <v>#DIV/0!</v>
      </c>
      <c r="H39" s="201" t="e">
        <f>+G39*F39</f>
        <v>#DIV/0!</v>
      </c>
      <c r="I39" s="138"/>
      <c r="J39" s="138"/>
    </row>
    <row r="40" spans="1:10" s="111" customFormat="1" ht="15.75">
      <c r="A40" s="138"/>
      <c r="B40" s="202"/>
      <c r="C40" s="203" t="s">
        <v>97</v>
      </c>
      <c r="D40" s="197"/>
      <c r="E40" s="204"/>
      <c r="F40" s="214"/>
      <c r="G40" s="215"/>
      <c r="H40" s="217"/>
      <c r="I40" s="138"/>
      <c r="J40" s="138"/>
    </row>
    <row r="41" spans="1:8" s="111" customFormat="1" ht="45">
      <c r="A41" s="138"/>
      <c r="B41" s="203"/>
      <c r="C41" s="208"/>
      <c r="D41" s="209" t="s">
        <v>105</v>
      </c>
      <c r="E41" s="210" t="s">
        <v>171</v>
      </c>
      <c r="F41" s="214"/>
      <c r="G41" s="200"/>
      <c r="H41" s="216"/>
    </row>
    <row r="42" spans="1:8" s="111" customFormat="1" ht="45">
      <c r="A42" s="138"/>
      <c r="B42" s="203"/>
      <c r="C42" s="203"/>
      <c r="D42" s="209" t="s">
        <v>187</v>
      </c>
      <c r="E42" s="210" t="s">
        <v>172</v>
      </c>
      <c r="F42" s="214"/>
      <c r="G42" s="200"/>
      <c r="H42" s="216"/>
    </row>
    <row r="43" spans="1:8" s="111" customFormat="1" ht="15">
      <c r="A43" s="138"/>
      <c r="B43" s="203"/>
      <c r="C43" s="203"/>
      <c r="D43" s="203"/>
      <c r="E43" s="213"/>
      <c r="F43" s="214"/>
      <c r="G43" s="215"/>
      <c r="H43" s="216"/>
    </row>
    <row r="44" spans="1:8" s="111" customFormat="1" ht="45">
      <c r="A44" s="195"/>
      <c r="B44" s="196" t="s">
        <v>106</v>
      </c>
      <c r="C44" s="197" t="s">
        <v>50</v>
      </c>
      <c r="D44" s="197"/>
      <c r="E44" s="198" t="s">
        <v>173</v>
      </c>
      <c r="F44" s="199">
        <v>0.05</v>
      </c>
      <c r="G44" s="200" t="e">
        <f>SUM(AVERAGE(G46:G48))</f>
        <v>#DIV/0!</v>
      </c>
      <c r="H44" s="218" t="e">
        <f>+G44*F44</f>
        <v>#DIV/0!</v>
      </c>
    </row>
    <row r="45" spans="1:8" s="111" customFormat="1" ht="15.75">
      <c r="A45" s="138"/>
      <c r="B45" s="202"/>
      <c r="C45" s="203" t="s">
        <v>97</v>
      </c>
      <c r="D45" s="197"/>
      <c r="E45" s="204"/>
      <c r="F45" s="214"/>
      <c r="G45" s="215"/>
      <c r="H45" s="216"/>
    </row>
    <row r="46" spans="1:8" s="111" customFormat="1" ht="30">
      <c r="A46" s="138"/>
      <c r="B46" s="203"/>
      <c r="C46" s="208"/>
      <c r="D46" s="209" t="s">
        <v>107</v>
      </c>
      <c r="E46" s="210" t="s">
        <v>174</v>
      </c>
      <c r="F46" s="214"/>
      <c r="G46" s="200"/>
      <c r="H46" s="216"/>
    </row>
    <row r="47" spans="1:8" s="111" customFormat="1" ht="45">
      <c r="A47" s="138"/>
      <c r="B47" s="203"/>
      <c r="C47" s="203"/>
      <c r="D47" s="209" t="s">
        <v>108</v>
      </c>
      <c r="E47" s="210" t="s">
        <v>175</v>
      </c>
      <c r="F47" s="214"/>
      <c r="G47" s="200"/>
      <c r="H47" s="216"/>
    </row>
    <row r="48" spans="1:8" s="111" customFormat="1" ht="15">
      <c r="A48" s="138"/>
      <c r="B48" s="203"/>
      <c r="C48" s="203"/>
      <c r="D48" s="209" t="s">
        <v>109</v>
      </c>
      <c r="E48" s="210" t="s">
        <v>176</v>
      </c>
      <c r="F48" s="214"/>
      <c r="G48" s="200"/>
      <c r="H48" s="216"/>
    </row>
    <row r="49" spans="1:8" s="111" customFormat="1" ht="15">
      <c r="A49" s="138"/>
      <c r="B49" s="203"/>
      <c r="C49" s="203"/>
      <c r="D49" s="203"/>
      <c r="E49" s="213"/>
      <c r="F49" s="214"/>
      <c r="G49" s="215"/>
      <c r="H49" s="216"/>
    </row>
    <row r="50" spans="1:8" s="111" customFormat="1" ht="45">
      <c r="A50" s="138"/>
      <c r="B50" s="219">
        <v>5</v>
      </c>
      <c r="C50" s="197" t="s">
        <v>50</v>
      </c>
      <c r="D50" s="197"/>
      <c r="E50" s="198" t="s">
        <v>177</v>
      </c>
      <c r="F50" s="199">
        <v>0.05</v>
      </c>
      <c r="G50" s="200" t="e">
        <f>SUM(AVERAGE(G52:G53))</f>
        <v>#DIV/0!</v>
      </c>
      <c r="H50" s="218" t="e">
        <f>+G50*F50</f>
        <v>#DIV/0!</v>
      </c>
    </row>
    <row r="51" spans="1:8" s="111" customFormat="1" ht="15.75">
      <c r="A51" s="138"/>
      <c r="B51" s="203"/>
      <c r="C51" s="203" t="s">
        <v>97</v>
      </c>
      <c r="D51" s="197"/>
      <c r="E51" s="204"/>
      <c r="F51" s="214"/>
      <c r="G51" s="215"/>
      <c r="H51" s="216"/>
    </row>
    <row r="52" spans="1:8" s="111" customFormat="1" ht="45">
      <c r="A52" s="138"/>
      <c r="B52" s="203"/>
      <c r="C52" s="208"/>
      <c r="D52" s="203">
        <v>5.1</v>
      </c>
      <c r="E52" s="220" t="s">
        <v>178</v>
      </c>
      <c r="F52" s="214"/>
      <c r="G52" s="200"/>
      <c r="H52" s="216"/>
    </row>
    <row r="53" spans="1:8" s="111" customFormat="1" ht="30" customHeight="1">
      <c r="A53" s="138"/>
      <c r="B53" s="203"/>
      <c r="C53" s="203"/>
      <c r="D53" s="203">
        <v>5.2</v>
      </c>
      <c r="E53" s="210" t="s">
        <v>179</v>
      </c>
      <c r="F53" s="214"/>
      <c r="G53" s="200"/>
      <c r="H53" s="216"/>
    </row>
    <row r="54" spans="1:8" s="111" customFormat="1" ht="15">
      <c r="A54" s="138"/>
      <c r="B54" s="203"/>
      <c r="C54" s="203"/>
      <c r="D54" s="203"/>
      <c r="E54" s="210"/>
      <c r="F54" s="214"/>
      <c r="G54" s="215"/>
      <c r="H54" s="216"/>
    </row>
    <row r="55" spans="1:8" s="111" customFormat="1" ht="30" customHeight="1">
      <c r="A55" s="138"/>
      <c r="B55" s="219">
        <v>6</v>
      </c>
      <c r="C55" s="197" t="s">
        <v>50</v>
      </c>
      <c r="D55" s="197"/>
      <c r="E55" s="198" t="s">
        <v>180</v>
      </c>
      <c r="F55" s="199">
        <v>0.1</v>
      </c>
      <c r="G55" s="200"/>
      <c r="H55" s="218">
        <f>+G55*F55</f>
        <v>0</v>
      </c>
    </row>
    <row r="56" spans="1:8" s="111" customFormat="1" ht="15">
      <c r="A56" s="138"/>
      <c r="B56" s="203"/>
      <c r="C56" s="203"/>
      <c r="D56" s="203"/>
      <c r="E56" s="210"/>
      <c r="F56" s="214"/>
      <c r="G56" s="216"/>
      <c r="H56" s="216"/>
    </row>
    <row r="57" spans="1:8" s="111" customFormat="1" ht="15">
      <c r="A57" s="221"/>
      <c r="B57" s="138"/>
      <c r="C57" s="138"/>
      <c r="D57" s="138"/>
      <c r="E57" s="193" t="s">
        <v>110</v>
      </c>
      <c r="F57" s="214">
        <f>SUM(F25:F56)</f>
        <v>0.8000000000000002</v>
      </c>
      <c r="G57" s="214"/>
      <c r="H57" s="216" t="e">
        <f>SUM(H25:H56)</f>
        <v>#DIV/0!</v>
      </c>
    </row>
    <row r="58" spans="1:8" s="111" customFormat="1" ht="15">
      <c r="A58" s="221"/>
      <c r="B58" s="138"/>
      <c r="C58" s="138"/>
      <c r="D58" s="138"/>
      <c r="E58" s="193"/>
      <c r="F58" s="222"/>
      <c r="H58" s="223"/>
    </row>
    <row r="59" spans="1:8" s="111" customFormat="1" ht="15">
      <c r="A59" s="138"/>
      <c r="B59" s="138"/>
      <c r="F59" s="222"/>
      <c r="H59" s="223"/>
    </row>
    <row r="60" spans="1:6" s="111" customFormat="1" ht="15">
      <c r="A60" s="138"/>
      <c r="B60" s="138"/>
      <c r="F60" s="222"/>
    </row>
    <row r="61" spans="1:6" s="111" customFormat="1" ht="24.75" customHeight="1">
      <c r="A61" s="138"/>
      <c r="B61" s="138"/>
      <c r="F61" s="222"/>
    </row>
    <row r="62" spans="1:6" s="111" customFormat="1" ht="24.75" customHeight="1">
      <c r="A62" s="138"/>
      <c r="B62" s="138"/>
      <c r="F62" s="222"/>
    </row>
    <row r="63" spans="1:6" s="111" customFormat="1" ht="24.75" customHeight="1">
      <c r="A63" s="138"/>
      <c r="B63" s="138"/>
      <c r="F63" s="222"/>
    </row>
    <row r="64" spans="1:2" s="111" customFormat="1" ht="24.75" customHeight="1">
      <c r="A64" s="138"/>
      <c r="B64" s="138"/>
    </row>
    <row r="65" spans="1:2" s="111" customFormat="1" ht="24.75" customHeight="1">
      <c r="A65" s="138"/>
      <c r="B65" s="138"/>
    </row>
    <row r="66" spans="1:5" s="111" customFormat="1" ht="15">
      <c r="A66" s="138"/>
      <c r="B66" s="138"/>
      <c r="C66" s="138"/>
      <c r="D66" s="138"/>
      <c r="E66" s="193"/>
    </row>
    <row r="67" spans="1:5" s="111" customFormat="1" ht="15">
      <c r="A67" s="138"/>
      <c r="B67" s="138"/>
      <c r="C67" s="138"/>
      <c r="D67" s="138"/>
      <c r="E67" s="193"/>
    </row>
    <row r="68" spans="1:5" s="111" customFormat="1" ht="15">
      <c r="A68" s="138"/>
      <c r="B68" s="138"/>
      <c r="C68" s="138"/>
      <c r="D68" s="138"/>
      <c r="E68" s="193"/>
    </row>
    <row r="69" spans="1:5" s="111" customFormat="1" ht="15">
      <c r="A69" s="138"/>
      <c r="B69" s="138"/>
      <c r="C69" s="138"/>
      <c r="D69" s="138"/>
      <c r="E69" s="193"/>
    </row>
    <row r="70" spans="1:5" s="111" customFormat="1" ht="15">
      <c r="A70" s="138"/>
      <c r="B70" s="138"/>
      <c r="C70" s="138"/>
      <c r="D70" s="138"/>
      <c r="E70" s="193"/>
    </row>
    <row r="71" spans="1:5" s="111" customFormat="1" ht="15">
      <c r="A71" s="138"/>
      <c r="B71" s="138"/>
      <c r="C71" s="138"/>
      <c r="D71" s="138"/>
      <c r="E71" s="193"/>
    </row>
    <row r="72" spans="1:5" s="111" customFormat="1" ht="15">
      <c r="A72" s="138"/>
      <c r="B72" s="138"/>
      <c r="C72" s="138"/>
      <c r="D72" s="138"/>
      <c r="E72" s="193"/>
    </row>
    <row r="73" spans="1:5" s="111" customFormat="1" ht="15">
      <c r="A73" s="138"/>
      <c r="B73" s="138"/>
      <c r="C73" s="138"/>
      <c r="D73" s="138"/>
      <c r="E73" s="193"/>
    </row>
    <row r="74" spans="1:5" s="111" customFormat="1" ht="15">
      <c r="A74" s="138"/>
      <c r="B74" s="138"/>
      <c r="C74" s="138"/>
      <c r="D74" s="138"/>
      <c r="E74" s="193"/>
    </row>
    <row r="75" spans="1:5" s="111" customFormat="1" ht="15">
      <c r="A75" s="138"/>
      <c r="B75" s="138"/>
      <c r="C75" s="138"/>
      <c r="D75" s="138"/>
      <c r="E75" s="193"/>
    </row>
    <row r="76" spans="1:5" s="111" customFormat="1" ht="15">
      <c r="A76" s="138"/>
      <c r="B76" s="138"/>
      <c r="C76" s="138"/>
      <c r="D76" s="138"/>
      <c r="E76" s="193"/>
    </row>
    <row r="77" spans="1:5" s="111" customFormat="1" ht="15">
      <c r="A77" s="138"/>
      <c r="B77" s="138"/>
      <c r="C77" s="138"/>
      <c r="D77" s="138"/>
      <c r="E77" s="193"/>
    </row>
    <row r="78" s="111" customFormat="1" ht="15">
      <c r="E78" s="193"/>
    </row>
    <row r="79" s="111" customFormat="1" ht="15">
      <c r="E79" s="193"/>
    </row>
    <row r="80" s="111" customFormat="1" ht="15">
      <c r="E80" s="193"/>
    </row>
    <row r="81" s="111" customFormat="1" ht="15">
      <c r="E81" s="193"/>
    </row>
    <row r="82" s="111" customFormat="1" ht="15">
      <c r="E82" s="193"/>
    </row>
    <row r="83" s="111" customFormat="1" ht="15">
      <c r="E83" s="193"/>
    </row>
    <row r="84" s="111" customFormat="1" ht="15">
      <c r="E84" s="193"/>
    </row>
    <row r="85" s="111" customFormat="1" ht="15">
      <c r="E85" s="193"/>
    </row>
    <row r="86" s="111" customFormat="1" ht="15">
      <c r="E86" s="193"/>
    </row>
    <row r="87" s="111" customFormat="1" ht="15">
      <c r="E87" s="193"/>
    </row>
    <row r="88" s="111" customFormat="1" ht="15">
      <c r="E88" s="193"/>
    </row>
    <row r="89" s="111" customFormat="1" ht="15">
      <c r="E89" s="193"/>
    </row>
    <row r="90" s="111" customFormat="1" ht="15">
      <c r="E90" s="193"/>
    </row>
    <row r="91" s="111" customFormat="1" ht="15">
      <c r="E91" s="193"/>
    </row>
    <row r="92" s="111" customFormat="1" ht="15">
      <c r="E92" s="193"/>
    </row>
    <row r="93" s="111" customFormat="1" ht="15">
      <c r="E93" s="193"/>
    </row>
    <row r="94" s="111" customFormat="1" ht="15">
      <c r="E94" s="193"/>
    </row>
    <row r="95" s="111" customFormat="1" ht="15">
      <c r="E95" s="193"/>
    </row>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row r="1533" s="111" customFormat="1" ht="15"/>
    <row r="1534" s="111" customFormat="1" ht="15"/>
    <row r="1535" s="111" customFormat="1" ht="15"/>
    <row r="1536" s="111" customFormat="1" ht="15"/>
    <row r="1537" s="111" customFormat="1" ht="15"/>
    <row r="1538" s="111" customFormat="1" ht="15"/>
    <row r="1539" s="111" customFormat="1" ht="15"/>
    <row r="1540" s="111" customFormat="1" ht="15"/>
    <row r="1541" s="111" customFormat="1" ht="15"/>
    <row r="1542" s="111" customFormat="1" ht="15"/>
    <row r="1543" s="111" customFormat="1" ht="15"/>
    <row r="1544" s="111" customFormat="1" ht="15"/>
    <row r="1545" s="111" customFormat="1" ht="15"/>
    <row r="1546" s="111" customFormat="1" ht="15"/>
    <row r="1547" s="111" customFormat="1" ht="15"/>
    <row r="1548" s="111" customFormat="1" ht="15"/>
    <row r="1549" s="111" customFormat="1" ht="15"/>
    <row r="1550" s="111" customFormat="1" ht="15"/>
    <row r="1551" s="111" customFormat="1" ht="15"/>
    <row r="1552" s="111" customFormat="1" ht="15"/>
    <row r="1553" s="111" customFormat="1" ht="15"/>
    <row r="1554" s="111" customFormat="1" ht="15"/>
    <row r="1555" s="111" customFormat="1" ht="15"/>
    <row r="1556" s="111"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3 E25 E39 E44"/>
    <dataValidation type="textLength" operator="equal" allowBlank="1" showInputMessage="1" showErrorMessage="1" sqref="A7:A9 C27:C28 C25 C35 C33 C41 C39 C46 C44 A11:A12 C17:E17 F17:H18 C50 C52 C55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E41 E46"/>
  </dataValidations>
  <printOptions/>
  <pageMargins left="0.5" right="0.5" top="0.5" bottom="0.5" header="0.25" footer="0.25"/>
  <pageSetup horizontalDpi="600" verticalDpi="600" orientation="portrait" scale="80" r:id="rId2"/>
  <rowBreaks count="1" manualBreakCount="1">
    <brk id="35"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3" t="s">
        <v>26</v>
      </c>
      <c r="C3" s="334"/>
    </row>
    <row r="4" ht="15.75">
      <c r="B4" s="44" t="s">
        <v>31</v>
      </c>
    </row>
    <row r="7" spans="1:5" ht="12.75">
      <c r="A7" s="37" t="s">
        <v>27</v>
      </c>
      <c r="B7" s="45">
        <f>'Organizational Accountabilities'!$D$6</f>
        <v>0</v>
      </c>
      <c r="C7" s="46"/>
      <c r="D7" s="337"/>
      <c r="E7" s="337"/>
    </row>
    <row r="8" spans="1:5" ht="12.75">
      <c r="A8" s="38" t="s">
        <v>28</v>
      </c>
      <c r="B8" s="47">
        <f>'Organizational Accountabilities'!$D$7</f>
        <v>0</v>
      </c>
      <c r="C8" s="48"/>
      <c r="D8" s="338"/>
      <c r="E8" s="338"/>
    </row>
    <row r="9" spans="1:5" ht="12.75">
      <c r="A9" s="39" t="s">
        <v>1</v>
      </c>
      <c r="B9" s="50">
        <f>'Position Summary'!B4</f>
        <v>604</v>
      </c>
      <c r="C9" s="48"/>
      <c r="D9" s="338"/>
      <c r="E9" s="338"/>
    </row>
    <row r="10" spans="1:5" ht="12.75">
      <c r="A10" s="40" t="s">
        <v>3</v>
      </c>
      <c r="B10" s="51">
        <f>'Position Summary'!B5</f>
        <v>8060</v>
      </c>
      <c r="C10" s="46"/>
      <c r="D10" s="49"/>
      <c r="E10" s="52"/>
    </row>
    <row r="11" spans="1:5" ht="12.75">
      <c r="A11" s="37" t="s">
        <v>29</v>
      </c>
      <c r="B11" s="45" t="str">
        <f>T('Position Summary'!F4:G4)</f>
        <v>Plumber/HVAC</v>
      </c>
      <c r="C11" s="46"/>
      <c r="D11" s="336"/>
      <c r="E11" s="336"/>
    </row>
    <row r="12" spans="1:5" ht="12.75">
      <c r="A12" s="37" t="s">
        <v>30</v>
      </c>
      <c r="B12" s="45">
        <f>'Organizational Accountabilities'!$D$11</f>
        <v>0</v>
      </c>
      <c r="C12" s="46"/>
      <c r="D12" s="335"/>
      <c r="E12" s="335"/>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2"/>
  <sheetViews>
    <sheetView showGridLines="0" tabSelected="1" zoomScale="75" zoomScaleNormal="75" workbookViewId="0" topLeftCell="A35">
      <selection activeCell="A39" sqref="A39:K52"/>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111</v>
      </c>
      <c r="E3" s="72"/>
      <c r="F3" s="72"/>
      <c r="G3" s="72"/>
      <c r="H3" s="72"/>
      <c r="I3" s="72"/>
      <c r="J3" s="72"/>
    </row>
    <row r="4" spans="1:10" ht="18">
      <c r="A4" s="72"/>
      <c r="B4" s="72"/>
      <c r="C4" s="72"/>
      <c r="D4" s="74" t="s">
        <v>112</v>
      </c>
      <c r="E4" s="72"/>
      <c r="F4" s="72"/>
      <c r="G4" s="72"/>
      <c r="H4" s="72"/>
      <c r="I4" s="72"/>
      <c r="J4" s="72"/>
    </row>
    <row r="5" spans="1:10" ht="15">
      <c r="A5" s="72"/>
      <c r="B5" s="72"/>
      <c r="C5" s="72"/>
      <c r="D5" s="72"/>
      <c r="E5" s="72"/>
      <c r="F5" s="72"/>
      <c r="G5" s="72"/>
      <c r="H5" s="72"/>
      <c r="I5" s="72"/>
      <c r="J5" s="72"/>
    </row>
    <row r="6" spans="1:11" ht="12.75">
      <c r="A6" s="345" t="s">
        <v>113</v>
      </c>
      <c r="B6" s="346"/>
      <c r="C6" s="359"/>
      <c r="D6" s="345">
        <f>'Organizational Accountabilities'!$D$6</f>
        <v>0</v>
      </c>
      <c r="E6" s="346"/>
      <c r="F6" s="359"/>
      <c r="G6" s="345" t="s">
        <v>114</v>
      </c>
      <c r="H6" s="359"/>
      <c r="I6" s="345"/>
      <c r="J6" s="346"/>
      <c r="K6" s="347"/>
    </row>
    <row r="7" spans="1:11" ht="12.75">
      <c r="A7" s="348"/>
      <c r="B7" s="349"/>
      <c r="C7" s="360"/>
      <c r="D7" s="348"/>
      <c r="E7" s="349"/>
      <c r="F7" s="360"/>
      <c r="G7" s="348"/>
      <c r="H7" s="360"/>
      <c r="I7" s="348"/>
      <c r="J7" s="349"/>
      <c r="K7" s="350"/>
    </row>
    <row r="8" spans="1:11" ht="12.75">
      <c r="A8" s="345" t="s">
        <v>2</v>
      </c>
      <c r="B8" s="361"/>
      <c r="C8" s="347"/>
      <c r="D8" s="351" t="str">
        <f>T('Position Summary'!F4:G4)</f>
        <v>Plumber/HVAC</v>
      </c>
      <c r="E8" s="352"/>
      <c r="F8" s="357"/>
      <c r="G8" s="345" t="s">
        <v>115</v>
      </c>
      <c r="H8" s="359"/>
      <c r="I8" s="351">
        <f>'Organizational Accountabilities'!$D$11</f>
        <v>0</v>
      </c>
      <c r="J8" s="352"/>
      <c r="K8" s="353"/>
    </row>
    <row r="9" spans="1:11" ht="12.75">
      <c r="A9" s="362"/>
      <c r="B9" s="363"/>
      <c r="C9" s="350"/>
      <c r="D9" s="354"/>
      <c r="E9" s="355"/>
      <c r="F9" s="358"/>
      <c r="G9" s="348"/>
      <c r="H9" s="360"/>
      <c r="I9" s="354"/>
      <c r="J9" s="355"/>
      <c r="K9" s="356"/>
    </row>
    <row r="10" ht="12.75">
      <c r="M10" s="75"/>
    </row>
    <row r="11" ht="12.75">
      <c r="M11" s="75"/>
    </row>
    <row r="12" spans="1:13" ht="15.75" customHeight="1">
      <c r="A12" s="369" t="s">
        <v>116</v>
      </c>
      <c r="B12" s="374"/>
      <c r="C12" s="374"/>
      <c r="D12" s="375"/>
      <c r="E12" s="375"/>
      <c r="F12" s="376"/>
      <c r="G12" s="372" t="s">
        <v>117</v>
      </c>
      <c r="H12" s="369"/>
      <c r="I12" s="76" t="s">
        <v>95</v>
      </c>
      <c r="J12" s="369" t="s">
        <v>88</v>
      </c>
      <c r="K12" s="341"/>
      <c r="M12" s="77"/>
    </row>
    <row r="13" spans="1:13" ht="24.75" customHeight="1">
      <c r="A13" s="377" t="s">
        <v>118</v>
      </c>
      <c r="B13" s="378"/>
      <c r="C13" s="378"/>
      <c r="D13" s="375"/>
      <c r="E13" s="375"/>
      <c r="F13" s="376"/>
      <c r="G13" s="370" t="e">
        <f>+'Organizational Accountabilities'!H70</f>
        <v>#DIV/0!</v>
      </c>
      <c r="H13" s="373"/>
      <c r="I13" s="110">
        <f>'Organizational Accountabilities'!H71</f>
        <v>0.2</v>
      </c>
      <c r="J13" s="370" t="e">
        <f>'Organizational Accountabilities'!H72</f>
        <v>#DIV/0!</v>
      </c>
      <c r="K13" s="365"/>
      <c r="M13" s="77"/>
    </row>
    <row r="14" spans="1:13" ht="30" customHeight="1">
      <c r="A14" s="377" t="s">
        <v>119</v>
      </c>
      <c r="B14" s="379"/>
      <c r="C14" s="379"/>
      <c r="D14" s="375"/>
      <c r="E14" s="375"/>
      <c r="F14" s="376"/>
      <c r="G14" s="372" t="s">
        <v>117</v>
      </c>
      <c r="H14" s="369"/>
      <c r="I14" s="76" t="s">
        <v>95</v>
      </c>
      <c r="J14" s="369" t="s">
        <v>88</v>
      </c>
      <c r="K14" s="341"/>
      <c r="M14" s="77"/>
    </row>
    <row r="15" spans="1:13" ht="15.75" customHeight="1">
      <c r="A15" s="380">
        <v>1</v>
      </c>
      <c r="B15" s="371"/>
      <c r="C15" s="371"/>
      <c r="D15" s="381"/>
      <c r="E15" s="381"/>
      <c r="F15" s="382"/>
      <c r="G15" s="367" t="e">
        <f>'Position Accountabilities'!G25</f>
        <v>#DIV/0!</v>
      </c>
      <c r="H15" s="368"/>
      <c r="I15" s="224">
        <f>'Position Accountabilities'!F25</f>
        <v>0.3</v>
      </c>
      <c r="J15" s="364" t="e">
        <f aca="true" t="shared" si="0" ref="J15:J20">+G15*I15</f>
        <v>#DIV/0!</v>
      </c>
      <c r="K15" s="365"/>
      <c r="M15" s="77"/>
    </row>
    <row r="16" spans="1:11" ht="15">
      <c r="A16" s="366">
        <v>2</v>
      </c>
      <c r="B16" s="340"/>
      <c r="C16" s="340"/>
      <c r="D16" s="340"/>
      <c r="E16" s="340"/>
      <c r="F16" s="340"/>
      <c r="G16" s="367" t="e">
        <f>'Position Accountabilities'!G33</f>
        <v>#DIV/0!</v>
      </c>
      <c r="H16" s="368"/>
      <c r="I16" s="224">
        <f>'Position Accountabilities'!F33</f>
        <v>0.25</v>
      </c>
      <c r="J16" s="364" t="e">
        <f t="shared" si="0"/>
        <v>#DIV/0!</v>
      </c>
      <c r="K16" s="365"/>
    </row>
    <row r="17" spans="1:11" ht="15.75" customHeight="1">
      <c r="A17" s="366">
        <v>3</v>
      </c>
      <c r="B17" s="371"/>
      <c r="C17" s="371"/>
      <c r="D17" s="340"/>
      <c r="E17" s="340"/>
      <c r="F17" s="341"/>
      <c r="G17" s="367" t="e">
        <f>'Position Accountabilities'!G39</f>
        <v>#DIV/0!</v>
      </c>
      <c r="H17" s="368"/>
      <c r="I17" s="224">
        <f>'Position Accountabilities'!F39</f>
        <v>0.05</v>
      </c>
      <c r="J17" s="364" t="e">
        <f t="shared" si="0"/>
        <v>#DIV/0!</v>
      </c>
      <c r="K17" s="365"/>
    </row>
    <row r="18" spans="1:11" ht="15.75" customHeight="1">
      <c r="A18" s="366">
        <v>4</v>
      </c>
      <c r="B18" s="371"/>
      <c r="C18" s="371"/>
      <c r="D18" s="381"/>
      <c r="E18" s="381"/>
      <c r="F18" s="382"/>
      <c r="G18" s="367" t="e">
        <f>'Position Accountabilities'!G44</f>
        <v>#DIV/0!</v>
      </c>
      <c r="H18" s="368"/>
      <c r="I18" s="224">
        <f>'Position Accountabilities'!F44</f>
        <v>0.05</v>
      </c>
      <c r="J18" s="364" t="e">
        <f t="shared" si="0"/>
        <v>#DIV/0!</v>
      </c>
      <c r="K18" s="365"/>
    </row>
    <row r="19" spans="1:11" ht="15.75" customHeight="1">
      <c r="A19" s="366">
        <v>5</v>
      </c>
      <c r="B19" s="381"/>
      <c r="C19" s="381"/>
      <c r="D19" s="381"/>
      <c r="E19" s="381"/>
      <c r="F19" s="382"/>
      <c r="G19" s="367" t="e">
        <f>'Position Accountabilities'!G50</f>
        <v>#DIV/0!</v>
      </c>
      <c r="H19" s="368"/>
      <c r="I19" s="224">
        <f>'Position Accountabilities'!F50</f>
        <v>0.05</v>
      </c>
      <c r="J19" s="364" t="e">
        <f t="shared" si="0"/>
        <v>#DIV/0!</v>
      </c>
      <c r="K19" s="365"/>
    </row>
    <row r="20" spans="1:11" ht="15.75" customHeight="1">
      <c r="A20" s="366">
        <v>6</v>
      </c>
      <c r="B20" s="381"/>
      <c r="C20" s="381"/>
      <c r="D20" s="381"/>
      <c r="E20" s="381"/>
      <c r="F20" s="382"/>
      <c r="G20" s="367">
        <f>'Position Accountabilities'!G55</f>
        <v>0</v>
      </c>
      <c r="H20" s="368"/>
      <c r="I20" s="224">
        <f>'Position Accountabilities'!F55</f>
        <v>0.1</v>
      </c>
      <c r="J20" s="364">
        <f t="shared" si="0"/>
        <v>0</v>
      </c>
      <c r="K20" s="365"/>
    </row>
    <row r="21" spans="1:11" ht="15.75" customHeight="1">
      <c r="A21" s="384" t="s">
        <v>188</v>
      </c>
      <c r="B21" s="385"/>
      <c r="C21" s="385"/>
      <c r="D21" s="385"/>
      <c r="E21" s="385"/>
      <c r="F21" s="385"/>
      <c r="G21" s="385"/>
      <c r="H21" s="386"/>
      <c r="I21" s="225">
        <f>SUM(I15:I20)</f>
        <v>0.8000000000000002</v>
      </c>
      <c r="J21" s="364" t="e">
        <f>SUM(J15:K20)</f>
        <v>#DIV/0!</v>
      </c>
      <c r="K21" s="396"/>
    </row>
    <row r="22" spans="1:11" ht="15.75" customHeight="1">
      <c r="A22" s="383" t="s">
        <v>120</v>
      </c>
      <c r="B22" s="381"/>
      <c r="C22" s="381"/>
      <c r="D22" s="381"/>
      <c r="E22" s="381"/>
      <c r="F22" s="340"/>
      <c r="G22" s="340"/>
      <c r="H22" s="341"/>
      <c r="I22" s="243">
        <f>SUM(I13,I21)</f>
        <v>1.0000000000000002</v>
      </c>
      <c r="J22" s="364" t="e">
        <f>+J21+J13</f>
        <v>#DIV/0!</v>
      </c>
      <c r="K22" s="396"/>
    </row>
    <row r="23" spans="1:11" ht="15.75" customHeight="1">
      <c r="A23" s="78"/>
      <c r="B23" s="79"/>
      <c r="C23" s="79"/>
      <c r="D23" s="80"/>
      <c r="E23" s="80"/>
      <c r="F23" s="80"/>
      <c r="G23" s="80"/>
      <c r="H23" s="80"/>
      <c r="I23" s="80"/>
      <c r="J23" s="80"/>
      <c r="K23" s="81"/>
    </row>
    <row r="24" spans="1:11" ht="15.75" customHeight="1">
      <c r="A24" s="395" t="s">
        <v>121</v>
      </c>
      <c r="B24" s="381"/>
      <c r="C24" s="381"/>
      <c r="D24" s="381"/>
      <c r="E24" s="381"/>
      <c r="F24" s="381"/>
      <c r="G24" s="381"/>
      <c r="H24" s="381"/>
      <c r="I24" s="381"/>
      <c r="J24" s="381"/>
      <c r="K24" s="382"/>
    </row>
    <row r="25" spans="1:11" ht="15.75" customHeight="1">
      <c r="A25" s="82"/>
      <c r="B25" s="342" t="s">
        <v>122</v>
      </c>
      <c r="C25" s="344"/>
      <c r="D25" s="344"/>
      <c r="E25" s="341"/>
      <c r="F25" s="83"/>
      <c r="G25" s="339" t="s">
        <v>123</v>
      </c>
      <c r="H25" s="340"/>
      <c r="I25" s="340"/>
      <c r="J25" s="340"/>
      <c r="K25" s="341"/>
    </row>
    <row r="26" spans="1:11" ht="15.75" customHeight="1">
      <c r="A26" s="82"/>
      <c r="B26" s="342" t="s">
        <v>124</v>
      </c>
      <c r="C26" s="344"/>
      <c r="D26" s="344"/>
      <c r="E26" s="341"/>
      <c r="F26" s="84"/>
      <c r="G26" s="342" t="s">
        <v>125</v>
      </c>
      <c r="H26" s="340"/>
      <c r="I26" s="340"/>
      <c r="J26" s="340"/>
      <c r="K26" s="341"/>
    </row>
    <row r="27" spans="1:11" ht="15.75" customHeight="1">
      <c r="A27" s="85"/>
      <c r="B27" s="342" t="s">
        <v>126</v>
      </c>
      <c r="C27" s="344"/>
      <c r="D27" s="344"/>
      <c r="E27" s="341"/>
      <c r="F27" s="83"/>
      <c r="G27" s="343" t="s">
        <v>127</v>
      </c>
      <c r="H27" s="340"/>
      <c r="I27" s="340"/>
      <c r="J27" s="340"/>
      <c r="K27" s="341"/>
    </row>
    <row r="28" spans="1:11" ht="15.75" customHeight="1">
      <c r="A28" s="86"/>
      <c r="B28" s="87"/>
      <c r="C28" s="88"/>
      <c r="D28" s="88"/>
      <c r="E28" s="89"/>
      <c r="F28" s="90"/>
      <c r="G28" s="90"/>
      <c r="H28" s="90"/>
      <c r="I28" s="91"/>
      <c r="J28" s="92"/>
      <c r="K28" s="93"/>
    </row>
    <row r="29" spans="1:11" ht="15.75" customHeight="1">
      <c r="A29" s="395" t="s">
        <v>131</v>
      </c>
      <c r="B29" s="381"/>
      <c r="C29" s="381"/>
      <c r="D29" s="381"/>
      <c r="E29" s="381"/>
      <c r="F29" s="381"/>
      <c r="G29" s="381"/>
      <c r="H29" s="381"/>
      <c r="I29" s="381"/>
      <c r="J29" s="381"/>
      <c r="K29" s="382"/>
    </row>
    <row r="30" spans="1:13" ht="15.75" customHeight="1">
      <c r="A30" s="230"/>
      <c r="B30" s="226" t="s">
        <v>193</v>
      </c>
      <c r="C30" s="226"/>
      <c r="D30" s="226"/>
      <c r="E30" s="226"/>
      <c r="F30" s="193"/>
      <c r="G30" s="193"/>
      <c r="H30" s="193"/>
      <c r="I30" s="193"/>
      <c r="J30" s="193"/>
      <c r="K30" s="228"/>
      <c r="L30" s="227"/>
      <c r="M30" s="227"/>
    </row>
    <row r="31" spans="1:13" ht="25.5" customHeight="1">
      <c r="A31" s="230"/>
      <c r="B31" s="390" t="s">
        <v>194</v>
      </c>
      <c r="C31" s="390"/>
      <c r="D31" s="390"/>
      <c r="E31" s="390"/>
      <c r="F31" s="390"/>
      <c r="G31" s="390"/>
      <c r="H31" s="390"/>
      <c r="I31" s="390"/>
      <c r="J31" s="390"/>
      <c r="K31" s="228"/>
      <c r="L31" s="227"/>
      <c r="M31" s="227"/>
    </row>
    <row r="32" spans="1:11" ht="15.75" customHeight="1">
      <c r="A32" s="97"/>
      <c r="B32" s="226" t="s">
        <v>128</v>
      </c>
      <c r="C32" s="227"/>
      <c r="D32" s="227"/>
      <c r="E32" s="227"/>
      <c r="F32" s="227"/>
      <c r="G32" s="227"/>
      <c r="H32" s="227"/>
      <c r="I32" s="227"/>
      <c r="J32" s="227"/>
      <c r="K32" s="228"/>
    </row>
    <row r="33" spans="1:11" ht="25.5" customHeight="1">
      <c r="A33" s="97"/>
      <c r="B33" s="390" t="s">
        <v>191</v>
      </c>
      <c r="C33" s="390"/>
      <c r="D33" s="390"/>
      <c r="E33" s="390"/>
      <c r="F33" s="390"/>
      <c r="G33" s="390"/>
      <c r="H33" s="390"/>
      <c r="I33" s="390"/>
      <c r="J33" s="390"/>
      <c r="K33" s="391"/>
    </row>
    <row r="34" spans="1:11" ht="15.75" customHeight="1">
      <c r="A34" s="97"/>
      <c r="B34" s="392" t="s">
        <v>132</v>
      </c>
      <c r="C34" s="393"/>
      <c r="D34" s="393"/>
      <c r="E34" s="393"/>
      <c r="F34" s="393"/>
      <c r="G34" s="393"/>
      <c r="H34" s="393"/>
      <c r="I34" s="393"/>
      <c r="J34" s="393"/>
      <c r="K34" s="394"/>
    </row>
    <row r="35" spans="1:11" ht="15">
      <c r="A35" s="97"/>
      <c r="B35" s="393"/>
      <c r="C35" s="393"/>
      <c r="D35" s="393"/>
      <c r="E35" s="393"/>
      <c r="F35" s="393"/>
      <c r="G35" s="393"/>
      <c r="H35" s="393"/>
      <c r="I35" s="393"/>
      <c r="J35" s="393"/>
      <c r="K35" s="394"/>
    </row>
    <row r="36" spans="1:11" ht="19.5" customHeight="1">
      <c r="A36" s="388" t="s">
        <v>133</v>
      </c>
      <c r="B36" s="389"/>
      <c r="C36" s="389"/>
      <c r="D36" s="389"/>
      <c r="E36" s="389"/>
      <c r="F36" s="341"/>
      <c r="G36" s="94" t="s">
        <v>129</v>
      </c>
      <c r="H36" s="95"/>
      <c r="I36" s="96" t="s">
        <v>130</v>
      </c>
      <c r="J36" s="101"/>
      <c r="K36" s="102"/>
    </row>
    <row r="37" spans="1:11" ht="15">
      <c r="A37" s="98"/>
      <c r="B37" s="98"/>
      <c r="C37" s="98"/>
      <c r="D37" s="98"/>
      <c r="E37" s="98"/>
      <c r="F37" s="98"/>
      <c r="G37" s="98"/>
      <c r="H37" s="98"/>
      <c r="I37" s="98"/>
      <c r="J37" s="98"/>
      <c r="K37" s="103"/>
    </row>
    <row r="38" spans="1:12" ht="15.75">
      <c r="A38" s="104" t="s">
        <v>134</v>
      </c>
      <c r="B38" s="105"/>
      <c r="C38" s="105"/>
      <c r="D38" s="105"/>
      <c r="E38" s="105"/>
      <c r="F38" s="105"/>
      <c r="G38" s="105"/>
      <c r="H38" s="105"/>
      <c r="I38" s="105"/>
      <c r="J38" s="105"/>
      <c r="K38" s="103"/>
      <c r="L38" s="103"/>
    </row>
    <row r="39" spans="1:12" ht="12.75">
      <c r="A39" s="429"/>
      <c r="B39" s="287"/>
      <c r="C39" s="287"/>
      <c r="D39" s="287"/>
      <c r="E39" s="287"/>
      <c r="F39" s="287"/>
      <c r="G39" s="287"/>
      <c r="H39" s="287"/>
      <c r="I39" s="287"/>
      <c r="J39" s="287"/>
      <c r="K39" s="287"/>
      <c r="L39" s="103"/>
    </row>
    <row r="40" spans="1:12" ht="12.75">
      <c r="A40" s="287"/>
      <c r="B40" s="287"/>
      <c r="C40" s="287"/>
      <c r="D40" s="287"/>
      <c r="E40" s="287"/>
      <c r="F40" s="287"/>
      <c r="G40" s="287"/>
      <c r="H40" s="287"/>
      <c r="I40" s="287"/>
      <c r="J40" s="287"/>
      <c r="K40" s="287"/>
      <c r="L40" s="103"/>
    </row>
    <row r="41" spans="1:12" ht="15.75" customHeight="1">
      <c r="A41" s="287"/>
      <c r="B41" s="287"/>
      <c r="C41" s="287"/>
      <c r="D41" s="287"/>
      <c r="E41" s="287"/>
      <c r="F41" s="287"/>
      <c r="G41" s="287"/>
      <c r="H41" s="287"/>
      <c r="I41" s="287"/>
      <c r="J41" s="287"/>
      <c r="K41" s="287"/>
      <c r="L41" s="103"/>
    </row>
    <row r="42" spans="1:12" ht="12.75">
      <c r="A42" s="287"/>
      <c r="B42" s="287"/>
      <c r="C42" s="287"/>
      <c r="D42" s="287"/>
      <c r="E42" s="287"/>
      <c r="F42" s="287"/>
      <c r="G42" s="287"/>
      <c r="H42" s="287"/>
      <c r="I42" s="287"/>
      <c r="J42" s="287"/>
      <c r="K42" s="287"/>
      <c r="L42" s="103"/>
    </row>
    <row r="43" spans="1:12" ht="12.75">
      <c r="A43" s="287"/>
      <c r="B43" s="287"/>
      <c r="C43" s="287"/>
      <c r="D43" s="287"/>
      <c r="E43" s="287"/>
      <c r="F43" s="287"/>
      <c r="G43" s="287"/>
      <c r="H43" s="287"/>
      <c r="I43" s="287"/>
      <c r="J43" s="287"/>
      <c r="K43" s="287"/>
      <c r="L43" s="103"/>
    </row>
    <row r="44" spans="1:12" ht="12.75">
      <c r="A44" s="287"/>
      <c r="B44" s="287"/>
      <c r="C44" s="287"/>
      <c r="D44" s="287"/>
      <c r="E44" s="287"/>
      <c r="F44" s="287"/>
      <c r="G44" s="287"/>
      <c r="H44" s="287"/>
      <c r="I44" s="287"/>
      <c r="J44" s="287"/>
      <c r="K44" s="287"/>
      <c r="L44" s="103"/>
    </row>
    <row r="45" spans="1:12" ht="12.75">
      <c r="A45" s="287"/>
      <c r="B45" s="287"/>
      <c r="C45" s="287"/>
      <c r="D45" s="287"/>
      <c r="E45" s="287"/>
      <c r="F45" s="287"/>
      <c r="G45" s="287"/>
      <c r="H45" s="287"/>
      <c r="I45" s="287"/>
      <c r="J45" s="287"/>
      <c r="K45" s="287"/>
      <c r="L45" s="103"/>
    </row>
    <row r="46" spans="1:12" ht="12.75">
      <c r="A46" s="287"/>
      <c r="B46" s="287"/>
      <c r="C46" s="287"/>
      <c r="D46" s="287"/>
      <c r="E46" s="287"/>
      <c r="F46" s="287"/>
      <c r="G46" s="287"/>
      <c r="H46" s="287"/>
      <c r="I46" s="287"/>
      <c r="J46" s="287"/>
      <c r="K46" s="287"/>
      <c r="L46" s="103"/>
    </row>
    <row r="47" spans="1:12" ht="12.75">
      <c r="A47" s="287"/>
      <c r="B47" s="287"/>
      <c r="C47" s="287"/>
      <c r="D47" s="287"/>
      <c r="E47" s="287"/>
      <c r="F47" s="287"/>
      <c r="G47" s="287"/>
      <c r="H47" s="287"/>
      <c r="I47" s="287"/>
      <c r="J47" s="287"/>
      <c r="K47" s="287"/>
      <c r="L47" s="103"/>
    </row>
    <row r="48" spans="1:12" ht="12.75">
      <c r="A48" s="287"/>
      <c r="B48" s="287"/>
      <c r="C48" s="287"/>
      <c r="D48" s="287"/>
      <c r="E48" s="287"/>
      <c r="F48" s="287"/>
      <c r="G48" s="287"/>
      <c r="H48" s="287"/>
      <c r="I48" s="287"/>
      <c r="J48" s="287"/>
      <c r="K48" s="287"/>
      <c r="L48" s="103"/>
    </row>
    <row r="49" spans="1:12" ht="12.75">
      <c r="A49" s="287"/>
      <c r="B49" s="287"/>
      <c r="C49" s="287"/>
      <c r="D49" s="287"/>
      <c r="E49" s="287"/>
      <c r="F49" s="287"/>
      <c r="G49" s="287"/>
      <c r="H49" s="287"/>
      <c r="I49" s="287"/>
      <c r="J49" s="287"/>
      <c r="K49" s="287"/>
      <c r="L49" s="103"/>
    </row>
    <row r="50" spans="1:12" ht="12.75">
      <c r="A50" s="287"/>
      <c r="B50" s="287"/>
      <c r="C50" s="287"/>
      <c r="D50" s="287"/>
      <c r="E50" s="287"/>
      <c r="F50" s="287"/>
      <c r="G50" s="287"/>
      <c r="H50" s="287"/>
      <c r="I50" s="287"/>
      <c r="J50" s="287"/>
      <c r="K50" s="287"/>
      <c r="L50" s="103"/>
    </row>
    <row r="51" spans="1:12" ht="12.75">
      <c r="A51" s="287"/>
      <c r="B51" s="287"/>
      <c r="C51" s="287"/>
      <c r="D51" s="287"/>
      <c r="E51" s="287"/>
      <c r="F51" s="287"/>
      <c r="G51" s="287"/>
      <c r="H51" s="287"/>
      <c r="I51" s="287"/>
      <c r="J51" s="287"/>
      <c r="K51" s="287"/>
      <c r="L51" s="103"/>
    </row>
    <row r="52" spans="1:12" ht="12.75">
      <c r="A52" s="287"/>
      <c r="B52" s="287"/>
      <c r="C52" s="287"/>
      <c r="D52" s="287"/>
      <c r="E52" s="287"/>
      <c r="F52" s="287"/>
      <c r="G52" s="287"/>
      <c r="H52" s="287"/>
      <c r="I52" s="287"/>
      <c r="J52" s="287"/>
      <c r="K52" s="287"/>
      <c r="L52" s="103"/>
    </row>
    <row r="53" spans="1:12" ht="15">
      <c r="A53" s="105"/>
      <c r="B53" s="105"/>
      <c r="C53" s="105"/>
      <c r="D53" s="105"/>
      <c r="E53" s="105"/>
      <c r="F53" s="105"/>
      <c r="G53" s="105"/>
      <c r="H53" s="105"/>
      <c r="I53" s="105"/>
      <c r="J53" s="105"/>
      <c r="K53" s="103"/>
      <c r="L53" s="103"/>
    </row>
    <row r="54" spans="1:12" ht="15">
      <c r="A54" s="105"/>
      <c r="B54" s="105"/>
      <c r="C54" s="105"/>
      <c r="D54" s="105"/>
      <c r="E54" s="105"/>
      <c r="F54" s="105"/>
      <c r="G54" s="105"/>
      <c r="H54" s="105"/>
      <c r="I54" s="105"/>
      <c r="J54" s="105"/>
      <c r="K54" s="103"/>
      <c r="L54" s="103"/>
    </row>
    <row r="55" spans="1:12" ht="15">
      <c r="A55" s="105" t="s">
        <v>135</v>
      </c>
      <c r="B55" s="105"/>
      <c r="C55" s="105"/>
      <c r="D55" s="105"/>
      <c r="E55" s="105"/>
      <c r="F55" s="105"/>
      <c r="G55" s="105" t="s">
        <v>136</v>
      </c>
      <c r="H55" s="105"/>
      <c r="I55" s="105"/>
      <c r="J55" s="105"/>
      <c r="K55" s="103"/>
      <c r="L55" s="103"/>
    </row>
    <row r="56" spans="1:12" ht="15">
      <c r="A56" s="106" t="s">
        <v>137</v>
      </c>
      <c r="B56" s="105"/>
      <c r="C56" s="105"/>
      <c r="D56" s="105"/>
      <c r="E56" s="105"/>
      <c r="F56" s="105"/>
      <c r="G56" s="106" t="s">
        <v>25</v>
      </c>
      <c r="H56" s="105"/>
      <c r="I56" s="105"/>
      <c r="J56" s="105"/>
      <c r="K56" s="103"/>
      <c r="L56" s="103"/>
    </row>
    <row r="57" spans="1:12" ht="15">
      <c r="A57" s="105" t="s">
        <v>135</v>
      </c>
      <c r="B57" s="105"/>
      <c r="C57" s="105"/>
      <c r="D57" s="105"/>
      <c r="E57" s="105"/>
      <c r="F57" s="105"/>
      <c r="G57" s="105" t="s">
        <v>136</v>
      </c>
      <c r="H57" s="105"/>
      <c r="I57" s="105"/>
      <c r="J57" s="105"/>
      <c r="K57" s="103"/>
      <c r="L57" s="103"/>
    </row>
    <row r="58" spans="1:12" ht="15">
      <c r="A58" s="106" t="s">
        <v>138</v>
      </c>
      <c r="B58" s="105"/>
      <c r="C58" s="105"/>
      <c r="D58" s="105"/>
      <c r="E58" s="105"/>
      <c r="F58" s="105"/>
      <c r="G58" s="106" t="s">
        <v>25</v>
      </c>
      <c r="H58" s="105"/>
      <c r="I58" s="105"/>
      <c r="J58" s="105"/>
      <c r="K58" s="103"/>
      <c r="L58" s="103"/>
    </row>
    <row r="59" spans="1:12" ht="15">
      <c r="A59" s="106"/>
      <c r="B59" s="105"/>
      <c r="C59" s="105"/>
      <c r="D59" s="105"/>
      <c r="E59" s="105"/>
      <c r="F59" s="105"/>
      <c r="G59" s="106"/>
      <c r="H59" s="105"/>
      <c r="I59" s="105"/>
      <c r="J59" s="105"/>
      <c r="K59" s="103"/>
      <c r="L59" s="103"/>
    </row>
    <row r="60" spans="1:12" ht="15">
      <c r="A60" s="106"/>
      <c r="B60" s="105"/>
      <c r="C60" s="105"/>
      <c r="D60" s="105"/>
      <c r="E60" s="105"/>
      <c r="F60" s="105"/>
      <c r="G60" s="106"/>
      <c r="H60" s="105"/>
      <c r="I60" s="105"/>
      <c r="J60" s="105"/>
      <c r="K60" s="103"/>
      <c r="L60" s="103"/>
    </row>
    <row r="61" spans="1:12" ht="15.75">
      <c r="A61" s="104" t="s">
        <v>139</v>
      </c>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5"/>
      <c r="B71" s="105"/>
      <c r="C71" s="105"/>
      <c r="D71" s="105"/>
      <c r="E71" s="105"/>
      <c r="F71" s="105"/>
      <c r="G71" s="105"/>
      <c r="H71" s="105"/>
      <c r="I71" s="105"/>
      <c r="J71" s="105"/>
      <c r="K71" s="100"/>
      <c r="L71" s="100"/>
    </row>
    <row r="72" spans="1:12" ht="15">
      <c r="A72" s="105"/>
      <c r="B72" s="105"/>
      <c r="C72" s="105"/>
      <c r="D72" s="105"/>
      <c r="E72" s="105"/>
      <c r="F72" s="105"/>
      <c r="G72" s="105"/>
      <c r="H72" s="105"/>
      <c r="I72" s="105"/>
      <c r="J72" s="105"/>
      <c r="K72" s="100"/>
      <c r="L72" s="100"/>
    </row>
    <row r="73" spans="1:12" ht="15">
      <c r="A73" s="105"/>
      <c r="B73" s="105"/>
      <c r="C73" s="105"/>
      <c r="D73" s="105"/>
      <c r="E73" s="105"/>
      <c r="F73" s="105"/>
      <c r="G73" s="105"/>
      <c r="H73" s="105"/>
      <c r="I73" s="105"/>
      <c r="J73" s="105"/>
      <c r="K73" s="100"/>
      <c r="L73" s="100"/>
    </row>
    <row r="74" spans="1:12" ht="15">
      <c r="A74" s="105"/>
      <c r="B74" s="105"/>
      <c r="C74" s="105"/>
      <c r="D74" s="105"/>
      <c r="E74" s="105"/>
      <c r="F74" s="105"/>
      <c r="G74" s="105"/>
      <c r="H74" s="105"/>
      <c r="I74" s="105"/>
      <c r="J74" s="105"/>
      <c r="K74" s="100"/>
      <c r="L74" s="100"/>
    </row>
    <row r="75" spans="1:12" ht="15">
      <c r="A75" s="105"/>
      <c r="B75" s="105"/>
      <c r="C75" s="105"/>
      <c r="D75" s="105"/>
      <c r="E75" s="105"/>
      <c r="F75" s="105"/>
      <c r="G75" s="105"/>
      <c r="H75" s="105"/>
      <c r="I75" s="105"/>
      <c r="J75" s="105"/>
      <c r="K75" s="100"/>
      <c r="L75" s="100"/>
    </row>
    <row r="76" spans="1:12" ht="15">
      <c r="A76" s="103"/>
      <c r="B76" s="105"/>
      <c r="C76" s="105"/>
      <c r="D76" s="105"/>
      <c r="E76" s="105"/>
      <c r="F76" s="105"/>
      <c r="G76" s="105"/>
      <c r="H76" s="105"/>
      <c r="I76" s="105"/>
      <c r="J76" s="105"/>
      <c r="K76" s="100"/>
      <c r="L76" s="100"/>
    </row>
    <row r="77" spans="1:12" ht="15">
      <c r="A77" s="103"/>
      <c r="B77" s="105"/>
      <c r="C77" s="105"/>
      <c r="D77" s="105"/>
      <c r="E77" s="105"/>
      <c r="F77" s="105"/>
      <c r="G77" s="105"/>
      <c r="H77" s="105"/>
      <c r="I77" s="105"/>
      <c r="J77" s="105"/>
      <c r="K77" s="100"/>
      <c r="L77" s="100"/>
    </row>
    <row r="78" spans="1:12" ht="15.75">
      <c r="A78" s="107" t="s">
        <v>140</v>
      </c>
      <c r="B78" s="105"/>
      <c r="C78" s="105"/>
      <c r="D78" s="105"/>
      <c r="E78" s="105"/>
      <c r="F78" s="105"/>
      <c r="G78" s="105"/>
      <c r="H78" s="105"/>
      <c r="I78" s="105"/>
      <c r="J78" s="105"/>
      <c r="K78" s="100"/>
      <c r="L78" s="100"/>
    </row>
    <row r="79" spans="1:12" ht="15">
      <c r="A79" s="103"/>
      <c r="B79" s="105"/>
      <c r="C79" s="105"/>
      <c r="D79" s="105"/>
      <c r="E79" s="105"/>
      <c r="F79" s="105"/>
      <c r="G79" s="105"/>
      <c r="H79" s="105"/>
      <c r="I79" s="105"/>
      <c r="J79" s="105"/>
      <c r="K79" s="100"/>
      <c r="L79" s="100"/>
    </row>
    <row r="80" spans="1:12" ht="12.75" customHeight="1">
      <c r="A80" s="387" t="s">
        <v>148</v>
      </c>
      <c r="B80" s="387"/>
      <c r="C80" s="387"/>
      <c r="D80" s="387"/>
      <c r="E80" s="387"/>
      <c r="F80" s="387"/>
      <c r="G80" s="387"/>
      <c r="H80" s="387"/>
      <c r="I80" s="387"/>
      <c r="J80" s="387"/>
      <c r="K80" s="100"/>
      <c r="L80" s="100"/>
    </row>
    <row r="81" spans="1:12" ht="12.75">
      <c r="A81" s="387"/>
      <c r="B81" s="387"/>
      <c r="C81" s="387"/>
      <c r="D81" s="387"/>
      <c r="E81" s="387"/>
      <c r="F81" s="387"/>
      <c r="G81" s="387"/>
      <c r="H81" s="387"/>
      <c r="I81" s="387"/>
      <c r="J81" s="387"/>
      <c r="K81" s="100"/>
      <c r="L81" s="100"/>
    </row>
    <row r="82" spans="1:12" ht="12.75">
      <c r="A82" s="387"/>
      <c r="B82" s="387"/>
      <c r="C82" s="387"/>
      <c r="D82" s="387"/>
      <c r="E82" s="387"/>
      <c r="F82" s="387"/>
      <c r="G82" s="387"/>
      <c r="H82" s="387"/>
      <c r="I82" s="387"/>
      <c r="J82" s="387"/>
      <c r="K82" s="100"/>
      <c r="L82" s="100"/>
    </row>
    <row r="83" spans="1:12" ht="12.75">
      <c r="A83" s="387"/>
      <c r="B83" s="387"/>
      <c r="C83" s="387"/>
      <c r="D83" s="387"/>
      <c r="E83" s="387"/>
      <c r="F83" s="387"/>
      <c r="G83" s="387"/>
      <c r="H83" s="387"/>
      <c r="I83" s="387"/>
      <c r="J83" s="387"/>
      <c r="K83" s="100"/>
      <c r="L83" s="100"/>
    </row>
    <row r="84" spans="1:12" ht="12.75">
      <c r="A84" s="103"/>
      <c r="B84" s="100"/>
      <c r="C84" s="100"/>
      <c r="D84" s="100"/>
      <c r="E84" s="100"/>
      <c r="F84" s="100"/>
      <c r="G84" s="103"/>
      <c r="H84" s="100"/>
      <c r="I84" s="100"/>
      <c r="J84" s="100"/>
      <c r="K84" s="100"/>
      <c r="L84" s="100"/>
    </row>
    <row r="85" spans="1:12" ht="12.75">
      <c r="A85" s="103"/>
      <c r="B85" s="99" t="s">
        <v>141</v>
      </c>
      <c r="C85" s="100"/>
      <c r="D85" s="100"/>
      <c r="E85" s="100"/>
      <c r="F85" s="100"/>
      <c r="G85" s="103"/>
      <c r="H85" s="100"/>
      <c r="I85" s="100"/>
      <c r="J85" s="100"/>
      <c r="K85" s="100"/>
      <c r="L85" s="100"/>
    </row>
    <row r="86" spans="1:12" ht="15">
      <c r="A86" s="105"/>
      <c r="B86" s="103"/>
      <c r="C86" s="105"/>
      <c r="D86" s="105"/>
      <c r="E86" s="105"/>
      <c r="F86" s="105"/>
      <c r="G86" s="105"/>
      <c r="H86" s="105"/>
      <c r="I86" s="105"/>
      <c r="J86" s="105"/>
      <c r="K86" s="100"/>
      <c r="L86" s="100"/>
    </row>
    <row r="87" spans="1:12" ht="15">
      <c r="A87" s="108" t="s">
        <v>142</v>
      </c>
      <c r="B87" s="105"/>
      <c r="C87" s="105"/>
      <c r="D87" s="105"/>
      <c r="E87" s="105"/>
      <c r="F87" s="105"/>
      <c r="G87" s="108" t="s">
        <v>143</v>
      </c>
      <c r="H87" s="105"/>
      <c r="I87" s="105"/>
      <c r="J87" s="105"/>
      <c r="K87" s="100"/>
      <c r="L87" s="100"/>
    </row>
    <row r="88" spans="1:12" ht="15">
      <c r="A88" s="106" t="s">
        <v>144</v>
      </c>
      <c r="B88" s="105"/>
      <c r="C88" s="105"/>
      <c r="D88" s="105"/>
      <c r="E88" s="105"/>
      <c r="F88" s="105"/>
      <c r="G88" s="106" t="s">
        <v>25</v>
      </c>
      <c r="H88" s="105"/>
      <c r="I88" s="105"/>
      <c r="J88" s="105"/>
      <c r="K88" s="100"/>
      <c r="L88" s="100"/>
    </row>
    <row r="89" spans="1:12" ht="15">
      <c r="A89" s="105"/>
      <c r="B89" s="105"/>
      <c r="C89" s="105"/>
      <c r="D89" s="105"/>
      <c r="E89" s="105"/>
      <c r="F89" s="105"/>
      <c r="G89" s="105"/>
      <c r="H89" s="105"/>
      <c r="I89" s="105"/>
      <c r="J89" s="105"/>
      <c r="K89" s="100"/>
      <c r="L89" s="100"/>
    </row>
    <row r="90" spans="1:12" ht="15">
      <c r="A90" s="98"/>
      <c r="B90" s="98"/>
      <c r="C90" s="98"/>
      <c r="D90" s="98"/>
      <c r="E90" s="98"/>
      <c r="F90" s="98"/>
      <c r="G90" s="98"/>
      <c r="H90" s="98"/>
      <c r="I90" s="98"/>
      <c r="J90" s="98"/>
      <c r="K90" s="103"/>
      <c r="L90" s="103"/>
    </row>
    <row r="91" spans="1:12" ht="12.75">
      <c r="A91" s="103"/>
      <c r="B91" s="103"/>
      <c r="C91" s="103"/>
      <c r="D91" s="103"/>
      <c r="E91" s="103"/>
      <c r="F91" s="103"/>
      <c r="G91" s="103"/>
      <c r="H91" s="103"/>
      <c r="I91" s="103"/>
      <c r="J91" s="103"/>
      <c r="K91" s="103"/>
      <c r="L91" s="103"/>
    </row>
    <row r="92" spans="1:12" ht="12.75">
      <c r="A92" s="103"/>
      <c r="B92" s="103"/>
      <c r="C92" s="103"/>
      <c r="D92" s="103"/>
      <c r="E92" s="103"/>
      <c r="F92" s="103"/>
      <c r="G92" s="103"/>
      <c r="H92" s="103"/>
      <c r="I92" s="103"/>
      <c r="J92" s="103"/>
      <c r="K92" s="103"/>
      <c r="L92" s="103"/>
    </row>
  </sheetData>
  <mergeCells count="53">
    <mergeCell ref="A39:K52"/>
    <mergeCell ref="A18:F18"/>
    <mergeCell ref="A80:J83"/>
    <mergeCell ref="A36:F36"/>
    <mergeCell ref="B31:J31"/>
    <mergeCell ref="B33:K33"/>
    <mergeCell ref="B34:K35"/>
    <mergeCell ref="A29:K29"/>
    <mergeCell ref="A24:K24"/>
    <mergeCell ref="J22:K22"/>
    <mergeCell ref="J21:K21"/>
    <mergeCell ref="A22:H22"/>
    <mergeCell ref="A21:H21"/>
    <mergeCell ref="A19:F19"/>
    <mergeCell ref="A20:F20"/>
    <mergeCell ref="A12:F12"/>
    <mergeCell ref="A13:F13"/>
    <mergeCell ref="A14:F14"/>
    <mergeCell ref="A15:F15"/>
    <mergeCell ref="G12:H12"/>
    <mergeCell ref="G13:H13"/>
    <mergeCell ref="G14:H14"/>
    <mergeCell ref="G15:H15"/>
    <mergeCell ref="J18:K18"/>
    <mergeCell ref="J19:K19"/>
    <mergeCell ref="J20:K20"/>
    <mergeCell ref="G20:H20"/>
    <mergeCell ref="G18:H18"/>
    <mergeCell ref="G19:H19"/>
    <mergeCell ref="J17:K17"/>
    <mergeCell ref="A16:F16"/>
    <mergeCell ref="G16:H16"/>
    <mergeCell ref="J12:K12"/>
    <mergeCell ref="J13:K13"/>
    <mergeCell ref="J14:K14"/>
    <mergeCell ref="J15:K15"/>
    <mergeCell ref="J16:K16"/>
    <mergeCell ref="G17:H17"/>
    <mergeCell ref="A17:F17"/>
    <mergeCell ref="A8:C9"/>
    <mergeCell ref="A6:C7"/>
    <mergeCell ref="D6:F7"/>
    <mergeCell ref="G6:H7"/>
    <mergeCell ref="I6:K7"/>
    <mergeCell ref="I8:K9"/>
    <mergeCell ref="D8:F9"/>
    <mergeCell ref="G8:H9"/>
    <mergeCell ref="G25:K25"/>
    <mergeCell ref="G26:K26"/>
    <mergeCell ref="G27:K27"/>
    <mergeCell ref="B25:E25"/>
    <mergeCell ref="B26:E26"/>
    <mergeCell ref="B27:E27"/>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G27" sqref="G27:H33"/>
    </sheetView>
  </sheetViews>
  <sheetFormatPr defaultColWidth="8.00390625" defaultRowHeight="12.75"/>
  <cols>
    <col min="1" max="16384" width="8.00390625" style="73" customWidth="1"/>
  </cols>
  <sheetData>
    <row r="1" ht="15">
      <c r="A1" s="72"/>
    </row>
    <row r="3" ht="18">
      <c r="D3" s="74" t="s">
        <v>111</v>
      </c>
    </row>
    <row r="4" ht="12.75" customHeight="1">
      <c r="D4" s="231"/>
    </row>
    <row r="5" ht="18">
      <c r="D5" s="74" t="s">
        <v>195</v>
      </c>
    </row>
    <row r="7" spans="1:10" ht="25.5" customHeight="1">
      <c r="A7" s="419" t="s">
        <v>113</v>
      </c>
      <c r="B7" s="420"/>
      <c r="C7" s="421"/>
      <c r="D7" s="422">
        <f>'Organizational Accountabilities'!$D$6</f>
        <v>0</v>
      </c>
      <c r="E7" s="423"/>
      <c r="F7" s="424"/>
      <c r="G7" s="425" t="s">
        <v>2</v>
      </c>
      <c r="H7" s="426"/>
      <c r="I7" s="415" t="str">
        <f>T('Position Summary'!F4:G4)</f>
        <v>Plumber/HVAC</v>
      </c>
      <c r="J7" s="416"/>
    </row>
    <row r="8" spans="1:10" ht="25.5" customHeight="1">
      <c r="A8" s="419" t="s">
        <v>196</v>
      </c>
      <c r="B8" s="420"/>
      <c r="C8" s="421"/>
      <c r="D8" s="422">
        <f>'Organizational Accountabilities'!$D$11</f>
        <v>0</v>
      </c>
      <c r="E8" s="423"/>
      <c r="F8" s="424"/>
      <c r="G8" s="425" t="s">
        <v>197</v>
      </c>
      <c r="H8" s="426"/>
      <c r="I8" s="417">
        <f>'Employee Appraisal Summary '!$I$6</f>
        <v>0</v>
      </c>
      <c r="J8" s="418"/>
    </row>
    <row r="9" spans="1:10" ht="12.75">
      <c r="A9" s="100"/>
      <c r="B9" s="100"/>
      <c r="C9" s="100"/>
      <c r="D9" s="100"/>
      <c r="E9" s="103"/>
      <c r="F9" s="103"/>
      <c r="G9" s="103"/>
      <c r="H9" s="103"/>
      <c r="I9" s="103"/>
      <c r="J9" s="103"/>
    </row>
    <row r="10" spans="1:10" ht="12.75">
      <c r="A10" s="106"/>
      <c r="B10" s="232"/>
      <c r="C10" s="232"/>
      <c r="D10" s="232"/>
      <c r="E10" s="232"/>
      <c r="F10" s="232"/>
      <c r="G10" s="232"/>
      <c r="H10" s="232"/>
      <c r="I10" s="232"/>
      <c r="J10" s="232"/>
    </row>
    <row r="11" spans="1:10" ht="12.75">
      <c r="A11" s="232"/>
      <c r="B11" s="232"/>
      <c r="C11" s="232"/>
      <c r="D11" s="232"/>
      <c r="E11" s="232"/>
      <c r="F11" s="232"/>
      <c r="G11" s="232"/>
      <c r="H11" s="232"/>
      <c r="I11" s="232"/>
      <c r="J11" s="232"/>
    </row>
    <row r="12" spans="1:10" ht="12.75">
      <c r="A12" s="229"/>
      <c r="B12" s="229"/>
      <c r="C12" s="229"/>
      <c r="D12" s="229"/>
      <c r="E12" s="229"/>
      <c r="F12" s="229"/>
      <c r="G12" s="229"/>
      <c r="H12" s="229"/>
      <c r="I12" s="229"/>
      <c r="J12" s="229"/>
    </row>
    <row r="13" spans="1:10" ht="15.75">
      <c r="A13" s="395" t="s">
        <v>198</v>
      </c>
      <c r="B13" s="428"/>
      <c r="C13" s="427"/>
      <c r="D13" s="395" t="s">
        <v>34</v>
      </c>
      <c r="E13" s="428"/>
      <c r="F13" s="427"/>
      <c r="G13" s="395" t="s">
        <v>199</v>
      </c>
      <c r="H13" s="427"/>
      <c r="I13" s="395" t="s">
        <v>200</v>
      </c>
      <c r="J13" s="427"/>
    </row>
    <row r="14" spans="1:10" ht="12.75">
      <c r="A14" s="397" t="s">
        <v>201</v>
      </c>
      <c r="B14" s="398"/>
      <c r="C14" s="399"/>
      <c r="D14" s="406"/>
      <c r="E14" s="407"/>
      <c r="F14" s="408"/>
      <c r="G14" s="406"/>
      <c r="H14" s="408"/>
      <c r="I14" s="406"/>
      <c r="J14" s="408"/>
    </row>
    <row r="15" spans="1:10" ht="12.75">
      <c r="A15" s="400"/>
      <c r="B15" s="401"/>
      <c r="C15" s="402"/>
      <c r="D15" s="409"/>
      <c r="E15" s="410"/>
      <c r="F15" s="411"/>
      <c r="G15" s="409"/>
      <c r="H15" s="411"/>
      <c r="I15" s="409"/>
      <c r="J15" s="411"/>
    </row>
    <row r="16" spans="1:10" ht="12.75">
      <c r="A16" s="400"/>
      <c r="B16" s="401"/>
      <c r="C16" s="402"/>
      <c r="D16" s="409"/>
      <c r="E16" s="410"/>
      <c r="F16" s="411"/>
      <c r="G16" s="409"/>
      <c r="H16" s="411"/>
      <c r="I16" s="409"/>
      <c r="J16" s="411"/>
    </row>
    <row r="17" spans="1:10" ht="12.75">
      <c r="A17" s="400"/>
      <c r="B17" s="401"/>
      <c r="C17" s="402"/>
      <c r="D17" s="409"/>
      <c r="E17" s="410"/>
      <c r="F17" s="411"/>
      <c r="G17" s="409"/>
      <c r="H17" s="411"/>
      <c r="I17" s="409"/>
      <c r="J17" s="411"/>
    </row>
    <row r="18" spans="1:10" ht="12.75">
      <c r="A18" s="400"/>
      <c r="B18" s="401"/>
      <c r="C18" s="402"/>
      <c r="D18" s="409"/>
      <c r="E18" s="410"/>
      <c r="F18" s="411"/>
      <c r="G18" s="409"/>
      <c r="H18" s="411"/>
      <c r="I18" s="409"/>
      <c r="J18" s="411"/>
    </row>
    <row r="19" spans="1:10" ht="12.75">
      <c r="A19" s="403"/>
      <c r="B19" s="404"/>
      <c r="C19" s="405"/>
      <c r="D19" s="412"/>
      <c r="E19" s="413"/>
      <c r="F19" s="414"/>
      <c r="G19" s="412"/>
      <c r="H19" s="414"/>
      <c r="I19" s="412"/>
      <c r="J19" s="414"/>
    </row>
    <row r="20" spans="1:10" ht="12.75">
      <c r="A20" s="397" t="s">
        <v>202</v>
      </c>
      <c r="B20" s="398"/>
      <c r="C20" s="399"/>
      <c r="D20" s="406"/>
      <c r="E20" s="407"/>
      <c r="F20" s="408"/>
      <c r="G20" s="406"/>
      <c r="H20" s="408"/>
      <c r="I20" s="406"/>
      <c r="J20" s="408"/>
    </row>
    <row r="21" spans="1:10" ht="12.75">
      <c r="A21" s="400"/>
      <c r="B21" s="401"/>
      <c r="C21" s="402"/>
      <c r="D21" s="409"/>
      <c r="E21" s="410"/>
      <c r="F21" s="411"/>
      <c r="G21" s="409"/>
      <c r="H21" s="411"/>
      <c r="I21" s="409"/>
      <c r="J21" s="411"/>
    </row>
    <row r="22" spans="1:10" ht="12.75">
      <c r="A22" s="400"/>
      <c r="B22" s="401"/>
      <c r="C22" s="402"/>
      <c r="D22" s="409"/>
      <c r="E22" s="410"/>
      <c r="F22" s="411"/>
      <c r="G22" s="409"/>
      <c r="H22" s="411"/>
      <c r="I22" s="409"/>
      <c r="J22" s="411"/>
    </row>
    <row r="23" spans="1:10" ht="12.75">
      <c r="A23" s="400"/>
      <c r="B23" s="401"/>
      <c r="C23" s="402"/>
      <c r="D23" s="409"/>
      <c r="E23" s="410"/>
      <c r="F23" s="411"/>
      <c r="G23" s="409"/>
      <c r="H23" s="411"/>
      <c r="I23" s="409"/>
      <c r="J23" s="411"/>
    </row>
    <row r="24" spans="1:10" ht="12.75">
      <c r="A24" s="400"/>
      <c r="B24" s="401"/>
      <c r="C24" s="402"/>
      <c r="D24" s="409"/>
      <c r="E24" s="410"/>
      <c r="F24" s="411"/>
      <c r="G24" s="409"/>
      <c r="H24" s="411"/>
      <c r="I24" s="409"/>
      <c r="J24" s="411"/>
    </row>
    <row r="25" spans="1:10" ht="12.75">
      <c r="A25" s="400"/>
      <c r="B25" s="401"/>
      <c r="C25" s="402"/>
      <c r="D25" s="409"/>
      <c r="E25" s="410"/>
      <c r="F25" s="411"/>
      <c r="G25" s="409"/>
      <c r="H25" s="411"/>
      <c r="I25" s="409"/>
      <c r="J25" s="411"/>
    </row>
    <row r="26" spans="1:10" ht="12.75">
      <c r="A26" s="403"/>
      <c r="B26" s="404"/>
      <c r="C26" s="405"/>
      <c r="D26" s="412"/>
      <c r="E26" s="413"/>
      <c r="F26" s="414"/>
      <c r="G26" s="412"/>
      <c r="H26" s="414"/>
      <c r="I26" s="412"/>
      <c r="J26" s="414"/>
    </row>
    <row r="27" spans="1:10" ht="12.75">
      <c r="A27" s="397" t="s">
        <v>203</v>
      </c>
      <c r="B27" s="398"/>
      <c r="C27" s="399"/>
      <c r="D27" s="406"/>
      <c r="E27" s="407"/>
      <c r="F27" s="408"/>
      <c r="G27" s="406"/>
      <c r="H27" s="408"/>
      <c r="I27" s="406"/>
      <c r="J27" s="408"/>
    </row>
    <row r="28" spans="1:10" ht="12.75">
      <c r="A28" s="400"/>
      <c r="B28" s="401"/>
      <c r="C28" s="402"/>
      <c r="D28" s="409"/>
      <c r="E28" s="410"/>
      <c r="F28" s="411"/>
      <c r="G28" s="409"/>
      <c r="H28" s="411"/>
      <c r="I28" s="409"/>
      <c r="J28" s="411"/>
    </row>
    <row r="29" spans="1:10" ht="12.75">
      <c r="A29" s="400"/>
      <c r="B29" s="401"/>
      <c r="C29" s="402"/>
      <c r="D29" s="409"/>
      <c r="E29" s="410"/>
      <c r="F29" s="411"/>
      <c r="G29" s="409"/>
      <c r="H29" s="411"/>
      <c r="I29" s="409"/>
      <c r="J29" s="411"/>
    </row>
    <row r="30" spans="1:10" ht="12.75">
      <c r="A30" s="400"/>
      <c r="B30" s="401"/>
      <c r="C30" s="402"/>
      <c r="D30" s="409"/>
      <c r="E30" s="410"/>
      <c r="F30" s="411"/>
      <c r="G30" s="409"/>
      <c r="H30" s="411"/>
      <c r="I30" s="409"/>
      <c r="J30" s="411"/>
    </row>
    <row r="31" spans="1:10" ht="12.75">
      <c r="A31" s="400"/>
      <c r="B31" s="401"/>
      <c r="C31" s="402"/>
      <c r="D31" s="409"/>
      <c r="E31" s="410"/>
      <c r="F31" s="411"/>
      <c r="G31" s="409"/>
      <c r="H31" s="411"/>
      <c r="I31" s="409"/>
      <c r="J31" s="411"/>
    </row>
    <row r="32" spans="1:10" ht="12.75">
      <c r="A32" s="400"/>
      <c r="B32" s="401"/>
      <c r="C32" s="402"/>
      <c r="D32" s="409"/>
      <c r="E32" s="410"/>
      <c r="F32" s="411"/>
      <c r="G32" s="409"/>
      <c r="H32" s="411"/>
      <c r="I32" s="409"/>
      <c r="J32" s="411"/>
    </row>
    <row r="33" spans="1:10" ht="12.75">
      <c r="A33" s="403"/>
      <c r="B33" s="404"/>
      <c r="C33" s="405"/>
      <c r="D33" s="412"/>
      <c r="E33" s="413"/>
      <c r="F33" s="414"/>
      <c r="G33" s="412"/>
      <c r="H33" s="414"/>
      <c r="I33" s="412"/>
      <c r="J33" s="414"/>
    </row>
    <row r="34" spans="1:10" ht="12.75">
      <c r="A34" s="397" t="s">
        <v>204</v>
      </c>
      <c r="B34" s="398"/>
      <c r="C34" s="399"/>
      <c r="D34" s="406"/>
      <c r="E34" s="407"/>
      <c r="F34" s="408"/>
      <c r="G34" s="406"/>
      <c r="H34" s="408"/>
      <c r="I34" s="406"/>
      <c r="J34" s="408"/>
    </row>
    <row r="35" spans="1:10" ht="12.75">
      <c r="A35" s="400"/>
      <c r="B35" s="401"/>
      <c r="C35" s="402"/>
      <c r="D35" s="409"/>
      <c r="E35" s="410"/>
      <c r="F35" s="411"/>
      <c r="G35" s="409"/>
      <c r="H35" s="411"/>
      <c r="I35" s="409"/>
      <c r="J35" s="411"/>
    </row>
    <row r="36" spans="1:10" ht="12.75">
      <c r="A36" s="400"/>
      <c r="B36" s="401"/>
      <c r="C36" s="402"/>
      <c r="D36" s="409"/>
      <c r="E36" s="410"/>
      <c r="F36" s="411"/>
      <c r="G36" s="409"/>
      <c r="H36" s="411"/>
      <c r="I36" s="409"/>
      <c r="J36" s="411"/>
    </row>
    <row r="37" spans="1:10" ht="12.75">
      <c r="A37" s="400"/>
      <c r="B37" s="401"/>
      <c r="C37" s="402"/>
      <c r="D37" s="409"/>
      <c r="E37" s="410"/>
      <c r="F37" s="411"/>
      <c r="G37" s="409"/>
      <c r="H37" s="411"/>
      <c r="I37" s="409"/>
      <c r="J37" s="411"/>
    </row>
    <row r="38" spans="1:10" ht="12.75">
      <c r="A38" s="400"/>
      <c r="B38" s="401"/>
      <c r="C38" s="402"/>
      <c r="D38" s="409"/>
      <c r="E38" s="410"/>
      <c r="F38" s="411"/>
      <c r="G38" s="409"/>
      <c r="H38" s="411"/>
      <c r="I38" s="409"/>
      <c r="J38" s="411"/>
    </row>
    <row r="39" spans="1:10" ht="12.75">
      <c r="A39" s="400"/>
      <c r="B39" s="401"/>
      <c r="C39" s="402"/>
      <c r="D39" s="409"/>
      <c r="E39" s="410"/>
      <c r="F39" s="411"/>
      <c r="G39" s="409"/>
      <c r="H39" s="411"/>
      <c r="I39" s="409"/>
      <c r="J39" s="411"/>
    </row>
    <row r="40" spans="1:10" ht="12.75">
      <c r="A40" s="403"/>
      <c r="B40" s="404"/>
      <c r="C40" s="405"/>
      <c r="D40" s="412"/>
      <c r="E40" s="413"/>
      <c r="F40" s="414"/>
      <c r="G40" s="412"/>
      <c r="H40" s="414"/>
      <c r="I40" s="412"/>
      <c r="J40" s="414"/>
    </row>
    <row r="41" spans="1:10" ht="12.75">
      <c r="A41" s="397" t="s">
        <v>205</v>
      </c>
      <c r="B41" s="398"/>
      <c r="C41" s="399"/>
      <c r="D41" s="406"/>
      <c r="E41" s="407"/>
      <c r="F41" s="408"/>
      <c r="G41" s="406"/>
      <c r="H41" s="408"/>
      <c r="I41" s="406"/>
      <c r="J41" s="408"/>
    </row>
    <row r="42" spans="1:10" ht="12.75">
      <c r="A42" s="400"/>
      <c r="B42" s="401"/>
      <c r="C42" s="402"/>
      <c r="D42" s="409"/>
      <c r="E42" s="410"/>
      <c r="F42" s="411"/>
      <c r="G42" s="409"/>
      <c r="H42" s="411"/>
      <c r="I42" s="409"/>
      <c r="J42" s="411"/>
    </row>
    <row r="43" spans="1:10" ht="12.75">
      <c r="A43" s="400"/>
      <c r="B43" s="401"/>
      <c r="C43" s="402"/>
      <c r="D43" s="409"/>
      <c r="E43" s="410"/>
      <c r="F43" s="411"/>
      <c r="G43" s="409"/>
      <c r="H43" s="411"/>
      <c r="I43" s="409"/>
      <c r="J43" s="411"/>
    </row>
    <row r="44" spans="1:10" ht="12.75">
      <c r="A44" s="400"/>
      <c r="B44" s="401"/>
      <c r="C44" s="402"/>
      <c r="D44" s="409"/>
      <c r="E44" s="410"/>
      <c r="F44" s="411"/>
      <c r="G44" s="409"/>
      <c r="H44" s="411"/>
      <c r="I44" s="409"/>
      <c r="J44" s="411"/>
    </row>
    <row r="45" spans="1:10" ht="12.75">
      <c r="A45" s="400"/>
      <c r="B45" s="401"/>
      <c r="C45" s="402"/>
      <c r="D45" s="409"/>
      <c r="E45" s="410"/>
      <c r="F45" s="411"/>
      <c r="G45" s="409"/>
      <c r="H45" s="411"/>
      <c r="I45" s="409"/>
      <c r="J45" s="411"/>
    </row>
    <row r="46" spans="1:10" ht="12.75">
      <c r="A46" s="400"/>
      <c r="B46" s="401"/>
      <c r="C46" s="402"/>
      <c r="D46" s="409"/>
      <c r="E46" s="410"/>
      <c r="F46" s="411"/>
      <c r="G46" s="409"/>
      <c r="H46" s="411"/>
      <c r="I46" s="409"/>
      <c r="J46" s="411"/>
    </row>
    <row r="47" spans="1:10" ht="12.75">
      <c r="A47" s="403"/>
      <c r="B47" s="404"/>
      <c r="C47" s="405"/>
      <c r="D47" s="412"/>
      <c r="E47" s="413"/>
      <c r="F47" s="414"/>
      <c r="G47" s="412"/>
      <c r="H47" s="414"/>
      <c r="I47" s="412"/>
      <c r="J47" s="414"/>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2004-03-03T19:09:46Z</cp:lastPrinted>
  <dcterms:created xsi:type="dcterms:W3CDTF">2004-01-30T21:22:23Z</dcterms:created>
  <dcterms:modified xsi:type="dcterms:W3CDTF">2006-03-01T15:36:39Z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